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gmigroup-my.sharepoint.com/personal/anderson_shiaoi_qgmic_com/Documents/"/>
    </mc:Choice>
  </mc:AlternateContent>
  <xr:revisionPtr revIDLastSave="2" documentId="8_{7248A2D2-7D15-4240-91AA-2189A21EE56D}" xr6:coauthVersionLast="47" xr6:coauthVersionMax="47" xr10:uidLastSave="{EAAB4925-4C12-4F8E-926C-50EF4CD9EB3A}"/>
  <bookViews>
    <workbookView xWindow="-28920" yWindow="-120" windowWidth="29040" windowHeight="15720" xr2:uid="{2286E483-0DED-44B6-AE6A-3964D7DD5333}"/>
  </bookViews>
  <sheets>
    <sheet name="BOQ Conakry RN3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2" i="1" l="1"/>
  <c r="F147" i="1"/>
  <c r="F111" i="1"/>
  <c r="F99" i="1"/>
  <c r="F80" i="1"/>
  <c r="F67" i="1"/>
  <c r="F43" i="1"/>
  <c r="T164" i="1"/>
  <c r="CK148" i="1"/>
  <c r="CJ148" i="1"/>
  <c r="CI148" i="1"/>
  <c r="CH148" i="1"/>
  <c r="CG148" i="1"/>
  <c r="CF148" i="1"/>
  <c r="CE148" i="1"/>
  <c r="CD148" i="1"/>
  <c r="CC148" i="1"/>
  <c r="CB148" i="1"/>
  <c r="CA148" i="1"/>
  <c r="BZ148" i="1"/>
  <c r="BY148" i="1"/>
  <c r="BX148" i="1"/>
  <c r="BW148" i="1"/>
  <c r="BV148" i="1"/>
  <c r="BU148" i="1"/>
  <c r="BT148" i="1"/>
  <c r="BS148" i="1"/>
  <c r="BR148" i="1"/>
  <c r="BQ148" i="1"/>
  <c r="BP148" i="1"/>
  <c r="BO148" i="1"/>
  <c r="BN148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AU148" i="1"/>
  <c r="AT148" i="1"/>
  <c r="AA148" i="1"/>
  <c r="Z148" i="1"/>
  <c r="AG146" i="1"/>
  <c r="AF146" i="1"/>
  <c r="AC157" i="1"/>
  <c r="AB157" i="1"/>
  <c r="AC156" i="1"/>
  <c r="AB156" i="1"/>
  <c r="AC136" i="1"/>
  <c r="AB136" i="1"/>
  <c r="AE140" i="1"/>
  <c r="AD140" i="1"/>
  <c r="AC152" i="1"/>
  <c r="AB152" i="1"/>
  <c r="AD65" i="1"/>
  <c r="AC151" i="1"/>
  <c r="AB151" i="1"/>
  <c r="AC154" i="1"/>
  <c r="AB154" i="1"/>
  <c r="AC160" i="1"/>
  <c r="AB160" i="1"/>
  <c r="AC161" i="1"/>
  <c r="AB161" i="1"/>
  <c r="AC153" i="1"/>
  <c r="AB153" i="1"/>
  <c r="AC159" i="1"/>
  <c r="AB159" i="1"/>
  <c r="AC132" i="1"/>
  <c r="AB132" i="1"/>
  <c r="AC131" i="1"/>
  <c r="AB131" i="1"/>
  <c r="AC139" i="1"/>
  <c r="AB139" i="1"/>
  <c r="AC138" i="1"/>
  <c r="AB138" i="1"/>
  <c r="AE137" i="1"/>
  <c r="AB137" i="1"/>
  <c r="AI135" i="1"/>
  <c r="AC142" i="1"/>
  <c r="AB142" i="1"/>
  <c r="AC141" i="1"/>
  <c r="AB141" i="1"/>
  <c r="AI117" i="1"/>
  <c r="AC116" i="1"/>
  <c r="AB116" i="1"/>
  <c r="AM127" i="1"/>
  <c r="AL127" i="1"/>
  <c r="AM126" i="1"/>
  <c r="AL126" i="1"/>
  <c r="AM123" i="1"/>
  <c r="AL123" i="1"/>
  <c r="AM122" i="1"/>
  <c r="AL122" i="1"/>
  <c r="AM121" i="1"/>
  <c r="AL121" i="1"/>
  <c r="AD128" i="1"/>
  <c r="AC114" i="1"/>
  <c r="AH114" i="1"/>
  <c r="AE104" i="1"/>
  <c r="AC110" i="1"/>
  <c r="AB110" i="1"/>
  <c r="AD109" i="1"/>
  <c r="AE108" i="1"/>
  <c r="AD108" i="1"/>
  <c r="AD72" i="1"/>
  <c r="AI70" i="1"/>
  <c r="AE71" i="1"/>
  <c r="AM63" i="1"/>
  <c r="AB63" i="1"/>
  <c r="AE59" i="1"/>
  <c r="AD59" i="1"/>
  <c r="AC61" i="1"/>
  <c r="AB61" i="1"/>
  <c r="AD60" i="1"/>
  <c r="AE66" i="1"/>
  <c r="AE58" i="1"/>
  <c r="AD58" i="1"/>
  <c r="AE78" i="1"/>
  <c r="AD78" i="1"/>
  <c r="AC75" i="1"/>
  <c r="AB75" i="1"/>
  <c r="AE73" i="1"/>
  <c r="AB73" i="1"/>
  <c r="AL47" i="1"/>
  <c r="AD55" i="1"/>
  <c r="AE54" i="1"/>
  <c r="AD54" i="1"/>
  <c r="AC51" i="1"/>
  <c r="AK46" i="1"/>
  <c r="AC49" i="1"/>
  <c r="AB49" i="1"/>
  <c r="AG95" i="1"/>
  <c r="AF95" i="1"/>
  <c r="AC145" i="1"/>
  <c r="AB145" i="1"/>
  <c r="AI88" i="1"/>
  <c r="AB88" i="1"/>
  <c r="AI87" i="1"/>
  <c r="AH87" i="1"/>
  <c r="AC91" i="1"/>
  <c r="AC89" i="1"/>
  <c r="AF89" i="1"/>
  <c r="AK83" i="1"/>
  <c r="AB83" i="1"/>
  <c r="V178" i="1"/>
  <c r="AC85" i="1"/>
  <c r="AB85" i="1"/>
  <c r="AD103" i="1"/>
  <c r="AV148" i="1" l="1"/>
  <c r="V177" i="1"/>
  <c r="AJ83" i="1"/>
  <c r="AD49" i="1"/>
  <c r="AC137" i="1"/>
  <c r="AD137" i="1"/>
  <c r="AB65" i="1"/>
  <c r="AC121" i="1"/>
  <c r="AC88" i="1"/>
  <c r="AH110" i="1"/>
  <c r="AC83" i="1"/>
  <c r="AC66" i="1"/>
  <c r="AI110" i="1"/>
  <c r="AH138" i="1"/>
  <c r="AI138" i="1"/>
  <c r="AD61" i="1"/>
  <c r="AC59" i="1"/>
  <c r="AC63" i="1"/>
  <c r="AB109" i="1"/>
  <c r="AC104" i="1"/>
  <c r="AC126" i="1"/>
  <c r="AE116" i="1"/>
  <c r="AG85" i="1"/>
  <c r="AB95" i="1"/>
  <c r="AD116" i="1"/>
  <c r="AB89" i="1"/>
  <c r="AC54" i="1"/>
  <c r="AC73" i="1"/>
  <c r="AL63" i="1"/>
  <c r="AC108" i="1"/>
  <c r="AE49" i="1"/>
  <c r="AD73" i="1"/>
  <c r="AD75" i="1"/>
  <c r="AB78" i="1"/>
  <c r="AB121" i="1"/>
  <c r="AG89" i="1"/>
  <c r="AE91" i="1"/>
  <c r="AE75" i="1"/>
  <c r="AC78" i="1"/>
  <c r="AC117" i="1"/>
  <c r="AH88" i="1"/>
  <c r="AH117" i="1"/>
  <c r="AB117" i="1"/>
  <c r="AC95" i="1"/>
  <c r="AB58" i="1"/>
  <c r="AI114" i="1"/>
  <c r="AC52" i="1"/>
  <c r="AE52" i="1"/>
  <c r="AD66" i="1"/>
  <c r="AB66" i="1"/>
  <c r="AD104" i="1"/>
  <c r="AB104" i="1"/>
  <c r="AJ46" i="1"/>
  <c r="AB46" i="1"/>
  <c r="AF85" i="1"/>
  <c r="AE61" i="1"/>
  <c r="AB72" i="1"/>
  <c r="AB128" i="1"/>
  <c r="AC127" i="1"/>
  <c r="AC146" i="1"/>
  <c r="AM51" i="1"/>
  <c r="AW148" i="1"/>
  <c r="AD50" i="1"/>
  <c r="AB50" i="1"/>
  <c r="AD52" i="1"/>
  <c r="AB52" i="1"/>
  <c r="AI119" i="1"/>
  <c r="AC119" i="1"/>
  <c r="V174" i="1"/>
  <c r="AE50" i="1"/>
  <c r="AC50" i="1"/>
  <c r="AD53" i="1"/>
  <c r="AB53" i="1"/>
  <c r="AE55" i="1"/>
  <c r="AC55" i="1"/>
  <c r="AL48" i="1"/>
  <c r="AB48" i="1"/>
  <c r="AM47" i="1"/>
  <c r="AC47" i="1"/>
  <c r="AE103" i="1"/>
  <c r="AC103" i="1"/>
  <c r="AE53" i="1"/>
  <c r="AC53" i="1"/>
  <c r="AB55" i="1"/>
  <c r="AM48" i="1"/>
  <c r="AC48" i="1"/>
  <c r="AB47" i="1"/>
  <c r="AB103" i="1"/>
  <c r="AC46" i="1"/>
  <c r="AL51" i="1"/>
  <c r="AB51" i="1"/>
  <c r="AD76" i="1"/>
  <c r="AB76" i="1"/>
  <c r="AJ57" i="1"/>
  <c r="AB57" i="1"/>
  <c r="AD91" i="1"/>
  <c r="AB91" i="1"/>
  <c r="AB87" i="1"/>
  <c r="AE76" i="1"/>
  <c r="AC76" i="1"/>
  <c r="AC87" i="1"/>
  <c r="AP148" i="1"/>
  <c r="AB54" i="1"/>
  <c r="AQ148" i="1"/>
  <c r="AK57" i="1"/>
  <c r="AC57" i="1"/>
  <c r="AX148" i="1"/>
  <c r="AH70" i="1"/>
  <c r="AB70" i="1"/>
  <c r="AY148" i="1"/>
  <c r="AE109" i="1"/>
  <c r="AC109" i="1"/>
  <c r="AD71" i="1"/>
  <c r="AB71" i="1"/>
  <c r="AH135" i="1"/>
  <c r="AB135" i="1"/>
  <c r="AE60" i="1"/>
  <c r="AC60" i="1"/>
  <c r="AE72" i="1"/>
  <c r="AC72" i="1"/>
  <c r="AE128" i="1"/>
  <c r="AC128" i="1"/>
  <c r="AB60" i="1"/>
  <c r="AL124" i="1"/>
  <c r="AB124" i="1"/>
  <c r="AE65" i="1"/>
  <c r="AC65" i="1"/>
  <c r="V176" i="1"/>
  <c r="V175" i="1"/>
  <c r="AC58" i="1"/>
  <c r="AM124" i="1"/>
  <c r="AC124" i="1"/>
  <c r="AH119" i="1"/>
  <c r="AB119" i="1"/>
  <c r="AC71" i="1"/>
  <c r="AC70" i="1"/>
  <c r="AB122" i="1"/>
  <c r="AB123" i="1"/>
  <c r="AC135" i="1"/>
  <c r="AB140" i="1"/>
  <c r="AB59" i="1"/>
  <c r="AB108" i="1"/>
  <c r="AB114" i="1"/>
  <c r="AC122" i="1"/>
  <c r="AC123" i="1"/>
  <c r="AB126" i="1"/>
  <c r="AB127" i="1"/>
  <c r="AC140" i="1"/>
  <c r="AB146" i="1"/>
  <c r="BA148" i="1" l="1"/>
  <c r="AZ148" i="1"/>
  <c r="AC148" i="1"/>
  <c r="AL148" i="1"/>
  <c r="AS148" i="1"/>
  <c r="AE148" i="1"/>
  <c r="AK148" i="1"/>
  <c r="AI148" i="1"/>
  <c r="AD148" i="1"/>
  <c r="AH148" i="1"/>
  <c r="AJ148" i="1"/>
  <c r="AF148" i="1"/>
  <c r="AN148" i="1"/>
  <c r="AM148" i="1"/>
  <c r="AG148" i="1"/>
  <c r="AO148" i="1"/>
  <c r="AR148" i="1"/>
  <c r="AB148" i="1"/>
  <c r="V180" i="1"/>
</calcChain>
</file>

<file path=xl/sharedStrings.xml><?xml version="1.0" encoding="utf-8"?>
<sst xmlns="http://schemas.openxmlformats.org/spreadsheetml/2006/main" count="923" uniqueCount="426">
  <si>
    <t>.</t>
  </si>
  <si>
    <t>#</t>
  </si>
  <si>
    <t>Qtty (sets):</t>
  </si>
  <si>
    <t>NO</t>
  </si>
  <si>
    <t>tbi</t>
  </si>
  <si>
    <t xml:space="preserve"> ---</t>
  </si>
  <si>
    <t xml:space="preserve"> --</t>
  </si>
  <si>
    <t>Diesel, Load capacity 6-8ton</t>
  </si>
  <si>
    <t>CAT DP70NH 7TON LIFT TRUCK (Isuzu 6BG1 127HP)</t>
  </si>
  <si>
    <t>TOYOTA, LINDE, HANGCHA</t>
  </si>
  <si>
    <t>PLANTS RELATED:</t>
  </si>
  <si>
    <t>PLANTS RELATED</t>
  </si>
  <si>
    <t>MOBILE CRUSHING PLANT 
(type 1: for Limestone Rocks)</t>
  </si>
  <si>
    <t>METSO, SANDVIK, SBM, ZENITH</t>
  </si>
  <si>
    <t>AGGREGATE WASHER</t>
  </si>
  <si>
    <t>150TPH, 14.5Ton,  75hp</t>
  </si>
  <si>
    <t xml:space="preserve">HOT ASPHALT TANK </t>
  </si>
  <si>
    <t>30.000 Liters</t>
  </si>
  <si>
    <t>LINCOLN</t>
  </si>
  <si>
    <t xml:space="preserve">COLD ASPHALT TANK </t>
  </si>
  <si>
    <t>300TPH, 25T, 85hp</t>
  </si>
  <si>
    <t>TRIMBLE Total Station #S5 Robotic</t>
  </si>
  <si>
    <t>TRIMBLE GNSS Receiver #R2</t>
  </si>
  <si>
    <t>ROAD WEIGHING SCALE (WEIGHT BRIDGE)</t>
  </si>
  <si>
    <t>60-80ton, Length 14-18m</t>
  </si>
  <si>
    <t>WASTE COMPACTOR</t>
  </si>
  <si>
    <t>EARTHMOVING (YELLOW LINE):</t>
  </si>
  <si>
    <t xml:space="preserve">MOTOR GRADER </t>
  </si>
  <si>
    <t>14ton, 190HP</t>
  </si>
  <si>
    <t>CAT 140K ROPS CAB/AC</t>
  </si>
  <si>
    <t>CAT 140K, NEW HOLLAND RG200B</t>
  </si>
  <si>
    <t xml:space="preserve">MOTOR GRADER (ACCUGRADE SELF-LEVELLING) </t>
  </si>
  <si>
    <t>14ton, 190HP, with AccuGrade Self-Levelling System</t>
  </si>
  <si>
    <t xml:space="preserve">FARM TRACTOR </t>
  </si>
  <si>
    <t xml:space="preserve">HYDRAULIC EXCAVATOR </t>
  </si>
  <si>
    <t>CAT 352</t>
  </si>
  <si>
    <t>Crawler tracks, 35-37ton, 2.20-2.70m3 bucket, 315HP</t>
  </si>
  <si>
    <t>CAT 336GC</t>
  </si>
  <si>
    <t>CAT 320DL</t>
  </si>
  <si>
    <t>Crawler tracks, 25ton, 2.20m3 bucket, 190HP</t>
  </si>
  <si>
    <t>Crawler tracks, 20ton, 0,90m3 bucket, 140HP</t>
  </si>
  <si>
    <t>CAT 320GC</t>
  </si>
  <si>
    <t>WHEELED EXCAVATOR</t>
  </si>
  <si>
    <t>Wheeled, 19ton, 0.35-1.18M3 bucket, 166HP</t>
  </si>
  <si>
    <t>CAT M320D2</t>
  </si>
  <si>
    <t xml:space="preserve">CRAWLER BULLDOZER  </t>
  </si>
  <si>
    <t>Crawler tracks, 38ton, 325hp, with Ripper</t>
  </si>
  <si>
    <t xml:space="preserve">CAT D8T with Ripper </t>
  </si>
  <si>
    <t xml:space="preserve">CRAWLER BULLDOZER </t>
  </si>
  <si>
    <t>Crawler tracks, 20ton, 220hp, with Ripper</t>
  </si>
  <si>
    <t xml:space="preserve">CAT D6T with Ripper </t>
  </si>
  <si>
    <t xml:space="preserve">VIBRATORY SOIL COMPACTOR ROLLER </t>
  </si>
  <si>
    <t>10ton, 110HP</t>
  </si>
  <si>
    <t xml:space="preserve">CAT CS10GC </t>
  </si>
  <si>
    <t>DYNAPAC CA250D</t>
  </si>
  <si>
    <t>10ton, 130HP</t>
  </si>
  <si>
    <t>CAT CB10</t>
  </si>
  <si>
    <t>DYNAPAC CC4200, BOMAG BW120</t>
  </si>
  <si>
    <t>4ton, 50HP</t>
  </si>
  <si>
    <t>CAT, BOBCAT, MASALTA</t>
  </si>
  <si>
    <t xml:space="preserve">PNEUMATIC TIRE ROLLER </t>
  </si>
  <si>
    <t>CAT CW34 CAB + AC - 24T Ballast</t>
  </si>
  <si>
    <t>DYNAPAC CP2700</t>
  </si>
  <si>
    <t>BACKHOE LOADER</t>
  </si>
  <si>
    <t>CAT 428 MP A/C</t>
  </si>
  <si>
    <t>JCB 3CXG</t>
  </si>
  <si>
    <t xml:space="preserve">HYDRAULIC HAMMER </t>
  </si>
  <si>
    <t>2,5ton (for +20Ton Hydr.Excavator)</t>
  </si>
  <si>
    <t>CAT H140GC</t>
  </si>
  <si>
    <t>ATLAS COPCO TEX P90S</t>
  </si>
  <si>
    <t>2.5-3.4m3 bucket, 18ton, 196-220HP</t>
  </si>
  <si>
    <t>CAT 950L BKT 2.7M3 18TON 248HP</t>
  </si>
  <si>
    <t>VOLVO L60F, CAT 216B3</t>
  </si>
  <si>
    <t>2.2m3 bucket, 20ton, 250HP</t>
  </si>
  <si>
    <t>CAT 962GC 2,5-9,2M3 20TON 250HP</t>
  </si>
  <si>
    <t>1.8m3 bucket, 12ton, 143HP</t>
  </si>
  <si>
    <t>0,4m3 bucket, 2.5ton, 74HP</t>
  </si>
  <si>
    <t>CAT 906K 0,9-1,2M3 5,6TON 74HP</t>
  </si>
  <si>
    <t>ASPHALT MILLING MACHINE</t>
  </si>
  <si>
    <t>Crawler tracks, milling width 2100mm 33Ton 630HP</t>
  </si>
  <si>
    <t>CAT PM620 TRACK COLD PLANER W:2100mm 33TON 630HP</t>
  </si>
  <si>
    <t>BOMAG RS460 24TON 450HP (on wheels)</t>
  </si>
  <si>
    <t>Crawler tracks, 700tph, 15-20ton, 160HP</t>
  </si>
  <si>
    <t>MOBILE CRANE RT (ROUGH TERRAIN)</t>
  </si>
  <si>
    <t>Rough Terrain, 35Ton, L=31m, 160HP</t>
  </si>
  <si>
    <t>TEREX, GROVE, SANY</t>
  </si>
  <si>
    <t>Crawler Pneumatic Drilling , 800PCM, 5.3Ton, 15Hp (WOLF)</t>
  </si>
  <si>
    <t>4ton Max.Load, Reach 13m, Height 17m, 85HP</t>
  </si>
  <si>
    <t>CAT TH417 4Ton Max.Load, Height17m</t>
  </si>
  <si>
    <t>MANITOU #MTX-1840, TEREX, SANY</t>
  </si>
  <si>
    <t>ANCILLIARY EQUIP:</t>
  </si>
  <si>
    <t>CAT, ATLAS COPCO, AOSIF, EVOPOWER</t>
  </si>
  <si>
    <t>ATLAS COPCO QLT M20</t>
  </si>
  <si>
    <t>POWER TRANSFORMER</t>
  </si>
  <si>
    <t>500KVA (complete specs to be detailed)</t>
  </si>
  <si>
    <t>CAT DE550E0_C_AF (500KVA)</t>
  </si>
  <si>
    <t>CAT DE300E0_C_LCF (275KVA)</t>
  </si>
  <si>
    <t>CAT DE200E0_C_RF (180KVA)</t>
  </si>
  <si>
    <t>CAT DE50E0_C_RF (45KVA)</t>
  </si>
  <si>
    <t>ATLAS COPCO</t>
  </si>
  <si>
    <t>CLARKE, HONDA, TSURUMI, ALTRAD</t>
  </si>
  <si>
    <t>ATLAS</t>
  </si>
  <si>
    <t>XYLEM-FLYGHT, KSB, ABS, SULZER, CLARKE, BOSCH</t>
  </si>
  <si>
    <t>FLYGHT 7.5CV</t>
  </si>
  <si>
    <t>NC-ENGINEERING</t>
  </si>
  <si>
    <t>CAT BP-115C, CMV VM2440</t>
  </si>
  <si>
    <t>WYCO</t>
  </si>
  <si>
    <t xml:space="preserve">VIBRATORY PLATE COMPACTOR </t>
  </si>
  <si>
    <t>MASALTA, ALTRAD, LUMAG, ZIPPER, SCHEPPACH</t>
  </si>
  <si>
    <t>ATLAS COPCO "CR5" ???</t>
  </si>
  <si>
    <t>SOIL PERCUSSION COMPACTOR (TRENCH RAMMER)</t>
  </si>
  <si>
    <t>LUMAG, ALTRAD, SCHEPPACH, MASALTA</t>
  </si>
  <si>
    <t>MASALTA, WEBER</t>
  </si>
  <si>
    <t>CONCRETE VIBRATING SCREED MACHINE</t>
  </si>
  <si>
    <t>250KG, 15HP</t>
  </si>
  <si>
    <t>DIAMOND CUTTING MACHINE</t>
  </si>
  <si>
    <t>WEBER SP650</t>
  </si>
  <si>
    <t>OXYACETHYLENE CUTTING MACHINE</t>
  </si>
  <si>
    <t>WELDING MACHINE</t>
  </si>
  <si>
    <t>CLARKE, SIP, SEALEY, GYS, LASER</t>
  </si>
  <si>
    <t>CLARK, DRAPER</t>
  </si>
  <si>
    <t>NARDINI Mascote #MS-205</t>
  </si>
  <si>
    <t>DRILLING BENCH</t>
  </si>
  <si>
    <t>CLARKE, ENHELL, HOLZMANN, FEIN, BOSCH</t>
  </si>
  <si>
    <t xml:space="preserve">CHAINSAW </t>
  </si>
  <si>
    <t>3.1HP</t>
  </si>
  <si>
    <t>EINHELL, McCULOCH, CLARKE-OREGON, DRAPER, STANLEY</t>
  </si>
  <si>
    <t xml:space="preserve">1500L, 2Ton, 20HP   </t>
  </si>
  <si>
    <t>CONCRETE FLOOR CUTTING MACHINE</t>
  </si>
  <si>
    <t>100KG, 15HP</t>
  </si>
  <si>
    <t xml:space="preserve">ASPHALT SEALANT INJECTION MACHINE </t>
  </si>
  <si>
    <t>200KG-20HP</t>
  </si>
  <si>
    <t>PNEUMATIC BREAKER</t>
  </si>
  <si>
    <t>HOSE AND TERMINAL PRESSING MACHINE (CRIMPING)</t>
  </si>
  <si>
    <t>110-220V, 10CV</t>
  </si>
  <si>
    <t>HIGH PRESSURE WASHER</t>
  </si>
  <si>
    <t>KARCHER, WAP, MAKITA, CLARKE, NILFISK, V-TUF, COMMANDO, RHINOWASH</t>
  </si>
  <si>
    <t xml:space="preserve">HYDRAULIC JACK      </t>
  </si>
  <si>
    <t>ENERPAC, SEALEY</t>
  </si>
  <si>
    <t>MANUAL HOIST</t>
  </si>
  <si>
    <t>WARRIOR, CLARKE, SEALEY, LIFTING &amp; CRANE</t>
  </si>
  <si>
    <t>Last Revision: 18/Sep/2023 - Anderson L.Shiaoi</t>
  </si>
  <si>
    <t>PROJECT TOTAL:</t>
  </si>
  <si>
    <t>1- MAN Mobikey</t>
  </si>
  <si>
    <t>2- CAT Unatrac</t>
  </si>
  <si>
    <t>3 - JCB Meta</t>
  </si>
  <si>
    <t xml:space="preserve">4 - Parker </t>
  </si>
  <si>
    <t>5 - Ammann</t>
  </si>
  <si>
    <t xml:space="preserve">Total: </t>
  </si>
  <si>
    <t>140-180TPH, ≥13.500kCal/s, ≥44KVA. 
Primary choice: Gravimetric Asphalt Batching Plant.
Secondary Option: Continuous Asphalt Plant.
Aggregate sizes: 0-6mm sand; 6-10mm gravel; 10-14mm gravel</t>
  </si>
  <si>
    <t>120m3/h (nearly 192TPH)
Mobile Plant: Wheel/Track Mounted.
Input material: Limestone rocks.
Los Angeles abrasion loss rate: 25%
- Primary Jaw Crusher: opening 800*500mm
- Secondary Impact Crusher:
- Tertiary Cone Crusher:  
- Triple Screener Decks (4 output grades): 4-10mm, 10-20mm, 20-40mm, 0-38mm (tout-venant)</t>
  </si>
  <si>
    <t>500KVA, 400V, 50Hz, 3Phase, Diesel</t>
  </si>
  <si>
    <t>275KVA, 400V, 50Hz, 3Phase, Diesel</t>
  </si>
  <si>
    <t>220KVA, 400V, 50Hz, 3Phase, Diesel</t>
  </si>
  <si>
    <t>165KVA, 400V, 50Hz, 3Phase, Diesel</t>
  </si>
  <si>
    <t>75KVA, 400V, 50Hz, 3Phase, Diesel</t>
  </si>
  <si>
    <t>40KVA, 400V, 50Hz, 3Phase, Diesel</t>
  </si>
  <si>
    <t>ASPHALT COLD RECYCLER / SOIL STABILIZER</t>
  </si>
  <si>
    <t>LIFTING EQUIP:</t>
  </si>
  <si>
    <t xml:space="preserve">MECHANICAL DISC HARROW </t>
  </si>
  <si>
    <t>PAVING EQUIP:</t>
  </si>
  <si>
    <t>ASPHALT PAVING MACHINE</t>
  </si>
  <si>
    <t>Capacity 5-7m3</t>
  </si>
  <si>
    <t>SKID STEER LOADER (BOBCAT) W/BROOM</t>
  </si>
  <si>
    <t xml:space="preserve">DIESEL FORKLIFT </t>
  </si>
  <si>
    <t>Compact Crawler Excavator, Electric</t>
  </si>
  <si>
    <t>Crawler tracks, 50ton, 3.21m3 bucket, 405HP</t>
  </si>
  <si>
    <t>MINI DOUBLE-DRUM COMPACT ROLLER (Walk Behind)</t>
  </si>
  <si>
    <t>LIFTING EQUIP</t>
  </si>
  <si>
    <t>PAVING EQUIP</t>
  </si>
  <si>
    <t xml:space="preserve">SKID STEER LOADER </t>
  </si>
  <si>
    <t>CASE CV185</t>
  </si>
  <si>
    <t>JCB 19C-1E</t>
  </si>
  <si>
    <t>MINI CRAWLER EXCAVATOR (MINI DIGGER)</t>
  </si>
  <si>
    <t>MANITOU 200ATJ</t>
  </si>
  <si>
    <t>V=15m</t>
  </si>
  <si>
    <t>GENIE GS4655 E-DRIVE</t>
  </si>
  <si>
    <t>V=40m, H=24m, Cap.220 kg, 75hp, 20t, 4WD</t>
  </si>
  <si>
    <t>V=20m, H=12m, Cap.230 kg, 45hp, 10t, 4WD</t>
  </si>
  <si>
    <t>110/220v, 2000psi, 2.2KW, &gt;2000L/hr</t>
  </si>
  <si>
    <t>500 Liters</t>
  </si>
  <si>
    <t>1500 Liters</t>
  </si>
  <si>
    <t>CONCRETE BUCKET (500L)</t>
  </si>
  <si>
    <t>CONCRETE BUCKET (1500L)</t>
  </si>
  <si>
    <t>20kN, 4.5HP (alternatively 10HP 400KG)</t>
  </si>
  <si>
    <t xml:space="preserve">WATER/SLUDGE MOTOR PUMP </t>
  </si>
  <si>
    <t>3" Diameter, 100m3/h, 0.25ton, 30HP, Diesel</t>
  </si>
  <si>
    <t>7.5HP, Electric</t>
  </si>
  <si>
    <t>DACAME, TURNER MORRIS</t>
  </si>
  <si>
    <t>AOSIF CUMMINS</t>
  </si>
  <si>
    <t>WEG</t>
  </si>
  <si>
    <t>MASALTA, WEBER, WAKER NEUSON</t>
  </si>
  <si>
    <t>TOPCON, LEICA</t>
  </si>
  <si>
    <t>CASE , PUMA 155, NEW HOLLAND</t>
  </si>
  <si>
    <t>FIORI HS35 Horizontal Storage Silo 35m3</t>
  </si>
  <si>
    <t>SMAW/GMAW/MIG/MAG/GTAW/TIG/SAW/FCAW</t>
  </si>
  <si>
    <t>THWAITES, JCB, TEREX, BOBCAT, NC-Engineering, HINOWA</t>
  </si>
  <si>
    <t>VOGELE SUPER 1800/1900-3</t>
  </si>
  <si>
    <t>CAT RM400 / RM500B</t>
  </si>
  <si>
    <t>BOMAG #RS460 / WIRTGEN #WR240</t>
  </si>
  <si>
    <t>Cold Recycling ~W2000mm, ~D500mm</t>
  </si>
  <si>
    <t>AMMANN SolidBatch 160TPH,
AMMANN ValueTec180TPH</t>
  </si>
  <si>
    <t>AMMANN SolidBatch 160TPH,
AMMANN ValueTec 180TPH</t>
  </si>
  <si>
    <t>METSO, SANDVIK, 
PARKER, MCLOSQUEY,
POWERSCREEN, TEREX, EVOQUIP, 
SBM, ZENITH, KLEEMAN</t>
  </si>
  <si>
    <t>AMMANN, MCCRORY, PARKER</t>
  </si>
  <si>
    <t>GeoTechnical Equip, MATEST, etc...</t>
  </si>
  <si>
    <t>Toledo, Weightron Bilanciai</t>
  </si>
  <si>
    <t>THETFORD, LANDFILL ALTERNATIVES, MILTEK, BRITISH BINS</t>
  </si>
  <si>
    <t>EPIROC AirROC T35 (Top Hammer)</t>
  </si>
  <si>
    <t>GENIE S-125 4WD</t>
  </si>
  <si>
    <t>MEWP - SCISSOR LIFTS PLATFORM, ELECTRIC</t>
  </si>
  <si>
    <t xml:space="preserve">MEWP - ARTICULATED TELESCOPIC PLATFORM, DIESEL </t>
  </si>
  <si>
    <t>SITE DUMPER (SELF-PROPELED ON WHEELS)</t>
  </si>
  <si>
    <t xml:space="preserve">LED LIGHTING TOWER </t>
  </si>
  <si>
    <t>800PCM, 7bar, 3.5Ton, Diesel, 300HP</t>
  </si>
  <si>
    <t>400PCM, 7bar,  1.7Ton, Diesel, 120HP</t>
  </si>
  <si>
    <t>200PCM, 7bar, 1.4Ton, Diesel, 110HP</t>
  </si>
  <si>
    <t>7ton, 75HP, Diesel</t>
  </si>
  <si>
    <t>24 x 20'discs</t>
  </si>
  <si>
    <t>BALDAN</t>
  </si>
  <si>
    <t>SUBMERSIBLE WATER PUMP</t>
  </si>
  <si>
    <t>Skided Fuel Tank 15.000L, Oil Skid, Pump, Meters</t>
  </si>
  <si>
    <t>TOOLING ITEMS:</t>
  </si>
  <si>
    <t>2.</t>
  </si>
  <si>
    <t>3.</t>
  </si>
  <si>
    <t>4.</t>
  </si>
  <si>
    <t>5.</t>
  </si>
  <si>
    <t>6.</t>
  </si>
  <si>
    <t>7.</t>
  </si>
  <si>
    <t>CATEGORY</t>
  </si>
  <si>
    <t>TYPE/MODEL:</t>
  </si>
  <si>
    <t>MAIN TECHNICAL SPECS &amp; PARAMETERS:</t>
  </si>
  <si>
    <t>REMARKS:</t>
  </si>
  <si>
    <t>VENDOR/
OFFER REV:</t>
  </si>
  <si>
    <t>oct/23</t>
  </si>
  <si>
    <t>dec/23</t>
  </si>
  <si>
    <t>feb/24</t>
  </si>
  <si>
    <t>apr/24</t>
  </si>
  <si>
    <t>may/23</t>
  </si>
  <si>
    <t>aug/24</t>
  </si>
  <si>
    <t>sep/24</t>
  </si>
  <si>
    <t>oct/24</t>
  </si>
  <si>
    <t>dec/24</t>
  </si>
  <si>
    <t>feb/25</t>
  </si>
  <si>
    <t>apr/25</t>
  </si>
  <si>
    <t>may/25</t>
  </si>
  <si>
    <t>aug/25</t>
  </si>
  <si>
    <t>sep/25</t>
  </si>
  <si>
    <t>oct/25</t>
  </si>
  <si>
    <t>dec/25</t>
  </si>
  <si>
    <t>feb/26</t>
  </si>
  <si>
    <t>apr/26</t>
  </si>
  <si>
    <t>may/26</t>
  </si>
  <si>
    <t>PM ROADS</t>
  </si>
  <si>
    <t>PM AIPORT</t>
  </si>
  <si>
    <t>1.</t>
  </si>
  <si>
    <t>SELECT:</t>
  </si>
  <si>
    <t>TRANSPORT (TRUCK RELATED):</t>
  </si>
  <si>
    <t xml:space="preserve">TRACTOR TRUCK HEAD </t>
  </si>
  <si>
    <t xml:space="preserve">6x4, 450-480HP, Diesel Euro2-3 </t>
  </si>
  <si>
    <t>IVECO AD440S43THR OFF STRALIS 450HP</t>
  </si>
  <si>
    <t>IVECO Stralis HW800S48 6x4 480HP</t>
  </si>
  <si>
    <t xml:space="preserve">TIPPER DUMPER HEAVY DUTY TRUCK </t>
  </si>
  <si>
    <t>6x4, 16m3, GVW 41ton, 400HP, HalfRound, Hardox450, Diesel Euro2-3</t>
  </si>
  <si>
    <t>IVECO AD380T38H R24 TRAKKER 380HP</t>
  </si>
  <si>
    <t>IVECO Tector 260E30 6x4 (or above)</t>
  </si>
  <si>
    <t>TIPPER DUMPER HEAVY DUTY TRUCK (OPTION)</t>
  </si>
  <si>
    <t>8x4, 22m3, GVW +41ton, 400HP, HalfRound, Hardox450, Diesel Euro2-3</t>
  </si>
  <si>
    <t xml:space="preserve">CONCRETE MIXER TRUCK </t>
  </si>
  <si>
    <t>6x4, 8m3, GVW 25-27ton, 380HP, Diesel Euro2-3</t>
  </si>
  <si>
    <t>IVECO AD380T38H TRAKKER 380HP</t>
  </si>
  <si>
    <t xml:space="preserve">CONCRETE PUMP TRUCK </t>
  </si>
  <si>
    <t>6x4, 40-60m3/h, 410HP, Diesel Euro2-3</t>
  </si>
  <si>
    <t>IVECO AD410T42H TRAKKER 420HP</t>
  </si>
  <si>
    <t>PUTZMEISTER</t>
  </si>
  <si>
    <t>Self-Loading, Concrete Mixing Capacity 4m3</t>
  </si>
  <si>
    <t>FIORI - DB 460 4m3</t>
  </si>
  <si>
    <t>CEMENT SPREADER TRUCK (similar to  "StreuMaster")</t>
  </si>
  <si>
    <t>Truck Mounted Binding Agent Spreader 16m3</t>
  </si>
  <si>
    <t>STREUMASTER SW16MC</t>
  </si>
  <si>
    <t>ASPHALT TANKER TRUCK (SPRAYER/SPREADER)</t>
  </si>
  <si>
    <t>4x2, 8.000 Liters, GVW 27ton, 290HP, Diesel Euro2-3</t>
  </si>
  <si>
    <t>6x4, 15.000 Liters, GVW 25-27ton, 290HP, Diesel Euro2-3</t>
  </si>
  <si>
    <t>4x2, 10.000 Liters, GVW 17ton, 190HP, DieselEuro2-3</t>
  </si>
  <si>
    <t>IVECO Supply</t>
  </si>
  <si>
    <t>4x2, 6.000 Liters, GVW 17ton, 190HP, Diesel Euro2-3</t>
  </si>
  <si>
    <t>IVECO ML170E22H EUROCARGO 220HP</t>
  </si>
  <si>
    <t>TRUCK MOUNTED CRANE 15T</t>
  </si>
  <si>
    <t>6x4, 15ton, GVW 27ton, 290HP, Diesel Euro2-3</t>
  </si>
  <si>
    <t>TRUCK MOUNTED CRANE 10T</t>
  </si>
  <si>
    <t>4x2, 10ton, 190HP, Diesel Euro2-3</t>
  </si>
  <si>
    <t>IVECO ML150E22H EUROCARGO 220HP</t>
  </si>
  <si>
    <t>TRUCK MOUNTED CRANE 8T</t>
  </si>
  <si>
    <t>4x2, 8ton, 190HP, Diesel Euro2-3</t>
  </si>
  <si>
    <t>IVECO ML140E22 EUROCARGO 217HP</t>
  </si>
  <si>
    <t>MOBILE TRUCK CRANE</t>
  </si>
  <si>
    <t xml:space="preserve">15ton </t>
  </si>
  <si>
    <t>4x2, ≥5m3 cargo deck, GVW 7-15ton, 150-190HP, Diesel Euro2-3</t>
  </si>
  <si>
    <t>IVECO 70C15</t>
  </si>
  <si>
    <t>IVECO DAILY PICK-UP, KIA BONGO D-CAB PICK-UP</t>
  </si>
  <si>
    <t>MOBILE WORKSHOP TRUCK (FOR FLEET REPAIR &amp; MAINTENANCE)</t>
  </si>
  <si>
    <t>6x4, equipped w/full repair workshop and oil reservatories</t>
  </si>
  <si>
    <t>REFUEL &amp; LUBRICATION TRUCK (FOR FLEET SITE SUPPORT)</t>
  </si>
  <si>
    <t>4X2, equipped w/ 10.000L lubric.storage and service station</t>
  </si>
  <si>
    <t>IVECO ML110EL18 EUROCARGO 182HP</t>
  </si>
  <si>
    <t xml:space="preserve"> ----</t>
  </si>
  <si>
    <t>ROAD MARKING TRUCK (FOR THERMOPLASTIC SPRAY )</t>
  </si>
  <si>
    <t>4x2, 1000 Liters x 2 reservatories</t>
  </si>
  <si>
    <t xml:space="preserve">LOWBED TOW AXLES SEMI-TRAILER </t>
  </si>
  <si>
    <t>35Ton, 02 axles</t>
  </si>
  <si>
    <t>45Ton, 03 axles</t>
  </si>
  <si>
    <t>60Ton, 04 axles</t>
  </si>
  <si>
    <t>DRY-CEMENT TRANSPORT SILO SEMI-TRAILER</t>
  </si>
  <si>
    <t>30m3, 45Ton Cement Silo, 03 axles (compressor/pump)</t>
  </si>
  <si>
    <t>Randon, Metalesp, CIMC</t>
  </si>
  <si>
    <t>40m3, 60Ton Cement Silo, 04 axles (compressor/pump)</t>
  </si>
  <si>
    <t>CEMENT SPREADER TRAILER</t>
  </si>
  <si>
    <t>Truck Towed Binding Agent Spreader 16m3</t>
  </si>
  <si>
    <t>STREUMASTER SW16TC</t>
  </si>
  <si>
    <t xml:space="preserve">PASSENGER BUS </t>
  </si>
  <si>
    <t>4x2, 45 seated pax, 17ton, 190HP, Diesel Euro2-3</t>
  </si>
  <si>
    <t>UTILITY VEHICLE (Mid-Size Pick-Up)</t>
  </si>
  <si>
    <t>4x4, 2500-3000kg, 135HP, AT, Diesel Euro2-3</t>
  </si>
  <si>
    <t>TOYOTA HILUX, L200, NAVARRA, RANGER</t>
  </si>
  <si>
    <t>UTILITY VEHICLE (People Carrier Van)</t>
  </si>
  <si>
    <t>15 Seats, 3.5ton, 115HP, Diesel Euro2-3</t>
  </si>
  <si>
    <t>IVECO 35C15V DAILY 146HP</t>
  </si>
  <si>
    <t>4x2, 2.0L, 140HP, AT, Petrol</t>
  </si>
  <si>
    <t>RAV4, CorollaCross, Rush, Rumion</t>
  </si>
  <si>
    <t xml:space="preserve">4x4, 3.0L, 160HP, AT, Diesel </t>
  </si>
  <si>
    <t>TOYOTA FORTUNER</t>
  </si>
  <si>
    <t>4x4, 3.0L, 160HP, AT, Diesel (L6 160HP x V8 305HP)</t>
  </si>
  <si>
    <t>TOYOTA LANDCRUISER PRADO (L6/V8)</t>
  </si>
  <si>
    <t>AMBULANCE</t>
  </si>
  <si>
    <t>4x2, 3.5ton, 115HP, Diesel Euro2-3</t>
  </si>
  <si>
    <t>IVECO DAILY 35S15V</t>
  </si>
  <si>
    <t>60m3/h, 165KVA</t>
  </si>
  <si>
    <r>
      <t xml:space="preserve">CIF Conakry:
</t>
    </r>
    <r>
      <rPr>
        <sz val="9"/>
        <color theme="1"/>
        <rFont val="Calibri"/>
        <family val="2"/>
        <scheme val="minor"/>
      </rPr>
      <t>(EUR/set)</t>
    </r>
  </si>
  <si>
    <r>
      <t xml:space="preserve">DDP Jobsite:
</t>
    </r>
    <r>
      <rPr>
        <sz val="9"/>
        <color theme="1"/>
        <rFont val="Calibri"/>
        <family val="2"/>
        <scheme val="minor"/>
      </rPr>
      <t>(EUR/set)</t>
    </r>
  </si>
  <si>
    <r>
      <t xml:space="preserve">UK Content/
Eligibility
</t>
    </r>
    <r>
      <rPr>
        <i/>
        <sz val="9"/>
        <color theme="1"/>
        <rFont val="Calibri"/>
        <family val="2"/>
        <scheme val="minor"/>
      </rPr>
      <t>(total/partial)</t>
    </r>
  </si>
  <si>
    <t>CAT AP655F Screed SE50 VT (W:3000-6000mm 1300tph 15ton 202hp)</t>
  </si>
  <si>
    <t>UTILITY VEHICLE (SUV High Spec.)</t>
  </si>
  <si>
    <t>UTILITY VEHICLE (SUV Main Spec.)</t>
  </si>
  <si>
    <t>UTILITY VEHICLE (Small/Crossover)</t>
  </si>
  <si>
    <t>SOURCE/ORIGIN: (Content)</t>
  </si>
  <si>
    <r>
      <t xml:space="preserve">FOB Origin:
</t>
    </r>
    <r>
      <rPr>
        <sz val="9"/>
        <color theme="1"/>
        <rFont val="Calibri"/>
        <family val="2"/>
        <scheme val="minor"/>
      </rPr>
      <t>(EUR/set)</t>
    </r>
  </si>
  <si>
    <r>
      <t xml:space="preserve">EXW Origin:
</t>
    </r>
    <r>
      <rPr>
        <sz val="9"/>
        <color theme="1"/>
        <rFont val="Calibri"/>
        <family val="2"/>
        <scheme val="minor"/>
      </rPr>
      <t>(EUR/set)</t>
    </r>
  </si>
  <si>
    <r>
      <t xml:space="preserve">TRANSIT-TIME:
</t>
    </r>
    <r>
      <rPr>
        <sz val="9"/>
        <color theme="1"/>
        <rFont val="Calibri"/>
        <family val="2"/>
        <scheme val="minor"/>
      </rPr>
      <t>(days)</t>
    </r>
  </si>
  <si>
    <r>
      <t xml:space="preserve">FABR.LEADTIME:
</t>
    </r>
    <r>
      <rPr>
        <sz val="9"/>
        <color theme="1"/>
        <rFont val="Calibri"/>
        <family val="2"/>
        <scheme val="minor"/>
      </rPr>
      <t>(PO + days)</t>
    </r>
  </si>
  <si>
    <t>SUB-TOTAL (EURO)</t>
  </si>
  <si>
    <t>ASPHALT BATCHING PLANT (GRAVIMETRIC)</t>
  </si>
  <si>
    <t>SOIL MIXING/STABILIZATION PLANT</t>
  </si>
  <si>
    <t>CEMENT HORIZONTAL STORAGE SILO (35m3)</t>
  </si>
  <si>
    <t>Telescopic, 4x1000W (halogen); 4x230W (led)</t>
  </si>
  <si>
    <t>ROMANELLI</t>
  </si>
  <si>
    <t>DROPSIDE DRY-CARGO TRUCK (LIGHT BODY)</t>
  </si>
  <si>
    <t>TRUCK MOUNTED CRANE 32T</t>
  </si>
  <si>
    <t>WHEEL LOADER 20T</t>
  </si>
  <si>
    <t>WHEEL LOADER 18T</t>
  </si>
  <si>
    <t>WHEEL LOADER 12T</t>
  </si>
  <si>
    <t xml:space="preserve">PNEUMATIC ROCK DRILLING RIG  </t>
  </si>
  <si>
    <t>TIPPER / GARBAGE COMPACTOR HEAVY DUTY TRUCK</t>
  </si>
  <si>
    <t>6x4, 5-7m3, GVW 41ton, 400HP, Diesel Euro2-3</t>
  </si>
  <si>
    <t>DIESEL POWER GENERATOR GENSET</t>
  </si>
  <si>
    <t xml:space="preserve">DIESEL AIR COMPRESSOR </t>
  </si>
  <si>
    <t>10m3/Hr</t>
  </si>
  <si>
    <t>WTP - MODULAR WATER TREATMENT PLANT</t>
  </si>
  <si>
    <t>CONCRETE MIXING PLANT</t>
  </si>
  <si>
    <t>WWTP - MODULAR WASTEWATER TREATMENT PLANT</t>
  </si>
  <si>
    <t>125KVA, 400V, 50Hz, 3Phase, Diesel</t>
  </si>
  <si>
    <t xml:space="preserve">SLIPFORM CURB MAKING MACHINE </t>
  </si>
  <si>
    <t>IMB 900-G   , GOMACO</t>
  </si>
  <si>
    <t>IMB 900-G , GOMACO</t>
  </si>
  <si>
    <t xml:space="preserve">Reference: IMB 900-G   </t>
  </si>
  <si>
    <t>STEEL REBAR BENDING/FOLDING MACHINE</t>
  </si>
  <si>
    <t>30KG, for air compressor</t>
  </si>
  <si>
    <t>0.80m3, 10ton, 100HP</t>
  </si>
  <si>
    <t>0.50m3, 7Ton, 80hp</t>
  </si>
  <si>
    <t xml:space="preserve">STATIC TANDEM DRUM COMPACTOR ROLLER </t>
  </si>
  <si>
    <t>CEMENT VERTICAL STORAGE SILO (60-70T)</t>
  </si>
  <si>
    <t>60-70Ton</t>
  </si>
  <si>
    <t>5T</t>
  </si>
  <si>
    <t>3.5T, TIRFOR Cable Puller</t>
  </si>
  <si>
    <t xml:space="preserve">WATER STORAGE TANK </t>
  </si>
  <si>
    <t>20-30m3</t>
  </si>
  <si>
    <t>TOPOGRAPHIC TOTAL STATION (WITH ACCESSORIES)</t>
  </si>
  <si>
    <t>TOPOGRAPHIC GEODESIC GPS (WITH ACCESSORIES)</t>
  </si>
  <si>
    <t>3.5HP</t>
  </si>
  <si>
    <t>UNIVERSAL MECHANICAL LATHE (for repair shop)</t>
  </si>
  <si>
    <t>4x4, 5-8T, 120-150HP</t>
  </si>
  <si>
    <t>120TPH, ≥13.500kCal/s, ≥44KVA. 
Primary choice: Gravimetric Asphalt Batching Plant.
Secondary Option: Continuous Asphalt Plant.
Aggregate sizes: 0-6mm sand; 6-10mm gravel; 10-14mm gravel</t>
  </si>
  <si>
    <t>MECHANICAL BROOM SWEEPER (TOWED)</t>
  </si>
  <si>
    <t>MECHANICAL BROOM SWEEPER (SELF-PROPELED)</t>
  </si>
  <si>
    <t>tbi…</t>
  </si>
  <si>
    <t>105mm, 0.02ton, 7.5HP, Head+Hose+Driver</t>
  </si>
  <si>
    <t>21-27ton, 110HP (with balast)</t>
  </si>
  <si>
    <t xml:space="preserve">DIESEL CONCRETE MIXER </t>
  </si>
  <si>
    <t>600L</t>
  </si>
  <si>
    <r>
      <t xml:space="preserve">500TPH, </t>
    </r>
    <r>
      <rPr>
        <i/>
        <sz val="10"/>
        <color theme="0" tint="-0.249977111117893"/>
        <rFont val="Calibri"/>
        <family val="2"/>
        <scheme val="minor"/>
      </rPr>
      <t>25T, 85hp</t>
    </r>
  </si>
  <si>
    <r>
      <t xml:space="preserve">12ton, </t>
    </r>
    <r>
      <rPr>
        <i/>
        <sz val="10"/>
        <color theme="0" tint="-0.249977111117893"/>
        <rFont val="Calibri"/>
        <family val="2"/>
        <scheme val="minor"/>
      </rPr>
      <t>110HP</t>
    </r>
    <r>
      <rPr>
        <sz val="10"/>
        <rFont val="Calibri"/>
        <family val="2"/>
        <scheme val="minor"/>
      </rPr>
      <t xml:space="preserve"> (include padfoot-shell kit)</t>
    </r>
  </si>
  <si>
    <r>
      <t xml:space="preserve">2ton, </t>
    </r>
    <r>
      <rPr>
        <i/>
        <sz val="10"/>
        <color theme="0" tint="-0.249977111117893"/>
        <rFont val="Calibri"/>
        <family val="2"/>
        <scheme val="minor"/>
      </rPr>
      <t>50HP</t>
    </r>
  </si>
  <si>
    <t>CONCRETE MIXER TRUCK (SELF-LOADING, "Fiori" type)</t>
  </si>
  <si>
    <t>MEWP - TELESCOPIC BOOM LIFT PLATFORM, DIESEL</t>
  </si>
  <si>
    <t>CONCRETE VIBRATOR HOSE-POKE</t>
  </si>
  <si>
    <r>
      <t xml:space="preserve">900PCM, </t>
    </r>
    <r>
      <rPr>
        <i/>
        <sz val="10"/>
        <color theme="0" tint="-0.249977111117893"/>
        <rFont val="Calibri"/>
        <family val="2"/>
        <scheme val="minor"/>
      </rPr>
      <t>7bar, 3.5Ton, Diesel, 300HP</t>
    </r>
  </si>
  <si>
    <r>
      <t xml:space="preserve">300PCM, </t>
    </r>
    <r>
      <rPr>
        <sz val="10"/>
        <color rgb="FFFF0000"/>
        <rFont val="Calibri"/>
        <family val="2"/>
        <scheme val="minor"/>
      </rPr>
      <t>7</t>
    </r>
    <r>
      <rPr>
        <i/>
        <sz val="10"/>
        <color theme="0" tint="-0.249977111117893"/>
        <rFont val="Calibri"/>
        <family val="2"/>
        <scheme val="minor"/>
      </rPr>
      <t>bar,  1.7Ton, Diesel, 120HP</t>
    </r>
  </si>
  <si>
    <t>TELESCOPIC HANDLING MACHINE (TELEHANDLER)</t>
  </si>
  <si>
    <t>SOIL, CONCRETE, ASPHALT LABORATORY</t>
  </si>
  <si>
    <r>
      <t xml:space="preserve">BOQ Equipment Listing for Guinea Conakry RN32 Roads 
</t>
    </r>
    <r>
      <rPr>
        <sz val="11"/>
        <color theme="1" tint="0.249977111117893"/>
        <rFont val="Calibri"/>
        <family val="2"/>
        <scheme val="minor"/>
      </rPr>
      <t>(Rev.17/12/2025)</t>
    </r>
  </si>
  <si>
    <t>6x4, 20.000 Liters, GVW ≥25-27ton, ≥290HP, Diesel Euro2-3</t>
  </si>
  <si>
    <t>6x4, 18.000 Liters, GVW ≥25-27ton, ≥290HP, Diesel Euro2-3</t>
  </si>
  <si>
    <t>6x4, 32ton, GVW ≥27ton, ≥290HP, Diesel Euro2-3</t>
  </si>
  <si>
    <t>Rough Terrain, 50Ton, L≥31m, 180HP</t>
  </si>
  <si>
    <t>Rough Terrain, 100Ton, L≥57m, 262HP</t>
  </si>
  <si>
    <t>STATIONARY REFUELLING SKIDDED TANK</t>
  </si>
  <si>
    <t>AMMANN SolidBatch 120TPH,</t>
  </si>
  <si>
    <t>WATER TANKER TRUCK 10m3 (SPRAYER/WASHER)</t>
  </si>
  <si>
    <t>WATER TANKER TRUCK 15m3 (SPRAYER)</t>
  </si>
  <si>
    <t>WATER TANKER TRUCK 20m3 (SPRAYER)</t>
  </si>
  <si>
    <t>FUEL TANKER TRUCK 6m3 (REFUELLER)</t>
  </si>
  <si>
    <t>FUEL TANKER TRUCK 18m3 (REFUELLER)</t>
  </si>
  <si>
    <t>ROMANELLI EHR-600</t>
  </si>
  <si>
    <r>
      <t xml:space="preserve">SIMPLE REFERENCE:
</t>
    </r>
    <r>
      <rPr>
        <sz val="9"/>
        <color theme="1"/>
        <rFont val="Calibri"/>
        <family val="2"/>
        <scheme val="minor"/>
      </rPr>
      <t>(GHANA ROAD PROJECT)</t>
    </r>
  </si>
  <si>
    <r>
      <t xml:space="preserve">SIMPLE REFEFERENCE:
</t>
    </r>
    <r>
      <rPr>
        <sz val="9"/>
        <color theme="1"/>
        <rFont val="Calibri"/>
        <family val="2"/>
        <scheme val="minor"/>
      </rPr>
      <t>(BENIN ROAD PROJECT)</t>
    </r>
  </si>
  <si>
    <r>
      <rPr>
        <b/>
        <u/>
        <sz val="9"/>
        <color theme="1"/>
        <rFont val="Calibri"/>
        <family val="2"/>
        <scheme val="minor"/>
      </rPr>
      <t>Total Qtty</t>
    </r>
    <r>
      <rPr>
        <b/>
        <sz val="9"/>
        <color theme="1"/>
        <rFont val="Calibri"/>
        <family val="2"/>
        <scheme val="minor"/>
      </rPr>
      <t xml:space="preserve">:
</t>
    </r>
    <r>
      <rPr>
        <i/>
        <sz val="9"/>
        <color rgb="FFFF0000"/>
        <rFont val="Calibri"/>
        <family val="2"/>
        <scheme val="minor"/>
      </rPr>
      <t>Rev.18/12/2025</t>
    </r>
  </si>
  <si>
    <t>Last Revision: 18/12/2025 - Anderson L.Shiaoi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</si>
</sst>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USD]\ #,##0.00"/>
    <numFmt numFmtId="165" formatCode="[$EUR]\ #,##0.00"/>
    <numFmt numFmtId="166" formatCode="[$USD]\ #,##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trike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10"/>
      <color theme="0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b/>
      <i/>
      <sz val="9"/>
      <color theme="0" tint="-0.34998626667073579"/>
      <name val="Calibri"/>
      <family val="2"/>
      <scheme val="minor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09">
    <xf numFmtId="0" fontId="0" fillId="0" borderId="0" xfId="0"/>
    <xf numFmtId="0" fontId="4" fillId="0" borderId="0" xfId="1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/>
    </xf>
    <xf numFmtId="0" fontId="4" fillId="0" borderId="4" xfId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left" vertical="center" wrapText="1"/>
    </xf>
    <xf numFmtId="0" fontId="4" fillId="3" borderId="2" xfId="1" applyFont="1" applyFill="1" applyBorder="1" applyAlignment="1">
      <alignment vertical="center"/>
    </xf>
    <xf numFmtId="0" fontId="15" fillId="0" borderId="4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4" fillId="3" borderId="0" xfId="1" applyFont="1" applyFill="1" applyAlignment="1">
      <alignment vertical="center"/>
    </xf>
    <xf numFmtId="0" fontId="4" fillId="0" borderId="2" xfId="0" applyFont="1" applyBorder="1"/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6" fillId="0" borderId="2" xfId="1" applyFont="1" applyBorder="1" applyAlignment="1">
      <alignment horizontal="left" vertical="center"/>
    </xf>
    <xf numFmtId="0" fontId="4" fillId="0" borderId="2" xfId="2" applyFont="1" applyBorder="1" applyAlignment="1">
      <alignment horizontal="center" vertical="center"/>
    </xf>
    <xf numFmtId="0" fontId="18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3" borderId="2" xfId="2" applyFont="1" applyFill="1" applyBorder="1" applyAlignment="1">
      <alignment vertical="center"/>
    </xf>
    <xf numFmtId="0" fontId="4" fillId="0" borderId="0" xfId="2" applyFont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0" xfId="1" applyNumberFormat="1" applyFont="1" applyAlignment="1">
      <alignment vertical="center"/>
    </xf>
    <xf numFmtId="165" fontId="19" fillId="0" borderId="0" xfId="1" applyNumberFormat="1" applyFont="1" applyAlignment="1">
      <alignment vertical="center"/>
    </xf>
    <xf numFmtId="0" fontId="20" fillId="4" borderId="0" xfId="1" applyFont="1" applyFill="1" applyAlignment="1">
      <alignment horizontal="center" vertical="center"/>
    </xf>
    <xf numFmtId="0" fontId="2" fillId="4" borderId="0" xfId="2" applyFont="1" applyFill="1" applyAlignment="1">
      <alignment vertical="center"/>
    </xf>
    <xf numFmtId="0" fontId="21" fillId="4" borderId="0" xfId="2" applyFont="1" applyFill="1" applyAlignment="1">
      <alignment horizontal="center" vertical="center"/>
    </xf>
    <xf numFmtId="0" fontId="2" fillId="4" borderId="0" xfId="2" applyFont="1" applyFill="1" applyAlignment="1">
      <alignment horizontal="center" vertical="center"/>
    </xf>
    <xf numFmtId="0" fontId="2" fillId="0" borderId="0" xfId="2" applyFont="1" applyAlignment="1">
      <alignment vertical="center"/>
    </xf>
    <xf numFmtId="0" fontId="22" fillId="0" borderId="0" xfId="2" applyFont="1" applyAlignment="1">
      <alignment horizontal="center" vertical="center"/>
    </xf>
    <xf numFmtId="0" fontId="22" fillId="4" borderId="0" xfId="2" applyFont="1" applyFill="1" applyAlignment="1">
      <alignment horizontal="center" vertical="center"/>
    </xf>
    <xf numFmtId="0" fontId="4" fillId="4" borderId="0" xfId="1" applyFont="1" applyFill="1" applyAlignment="1">
      <alignment vertical="center"/>
    </xf>
    <xf numFmtId="165" fontId="23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2" applyFont="1" applyAlignment="1">
      <alignment horizontal="center" vertical="center"/>
    </xf>
    <xf numFmtId="0" fontId="24" fillId="0" borderId="0" xfId="1" applyFont="1" applyAlignment="1">
      <alignment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17" fillId="3" borderId="2" xfId="1" applyFont="1" applyFill="1" applyBorder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165" fontId="4" fillId="0" borderId="2" xfId="1" applyNumberFormat="1" applyFont="1" applyBorder="1" applyAlignment="1">
      <alignment horizontal="center" vertical="center"/>
    </xf>
    <xf numFmtId="164" fontId="14" fillId="0" borderId="2" xfId="1" applyNumberFormat="1" applyFont="1" applyBorder="1" applyAlignment="1">
      <alignment horizontal="center" vertical="center"/>
    </xf>
    <xf numFmtId="164" fontId="17" fillId="0" borderId="2" xfId="1" applyNumberFormat="1" applyFont="1" applyBorder="1" applyAlignment="1">
      <alignment horizontal="center" vertical="center"/>
    </xf>
    <xf numFmtId="164" fontId="16" fillId="0" borderId="2" xfId="1" applyNumberFormat="1" applyFont="1" applyBorder="1" applyAlignment="1">
      <alignment horizontal="center" vertical="center"/>
    </xf>
    <xf numFmtId="165" fontId="17" fillId="0" borderId="2" xfId="1" applyNumberFormat="1" applyFont="1" applyBorder="1" applyAlignment="1">
      <alignment horizontal="center" vertical="center"/>
    </xf>
    <xf numFmtId="0" fontId="25" fillId="0" borderId="0" xfId="1" applyFont="1" applyAlignment="1">
      <alignment vertical="center" wrapText="1"/>
    </xf>
    <xf numFmtId="0" fontId="26" fillId="0" borderId="0" xfId="1" applyFont="1" applyAlignment="1">
      <alignment vertical="center"/>
    </xf>
    <xf numFmtId="0" fontId="28" fillId="0" borderId="0" xfId="2" applyFont="1" applyAlignment="1">
      <alignment horizontal="left" vertical="center" wrapText="1"/>
    </xf>
    <xf numFmtId="0" fontId="28" fillId="0" borderId="0" xfId="2" applyFont="1" applyAlignment="1">
      <alignment vertical="center" wrapText="1"/>
    </xf>
    <xf numFmtId="0" fontId="28" fillId="5" borderId="10" xfId="1" applyFont="1" applyFill="1" applyBorder="1" applyAlignment="1">
      <alignment vertical="center"/>
    </xf>
    <xf numFmtId="0" fontId="28" fillId="5" borderId="11" xfId="1" applyFont="1" applyFill="1" applyBorder="1" applyAlignment="1">
      <alignment vertical="center"/>
    </xf>
    <xf numFmtId="0" fontId="27" fillId="0" borderId="0" xfId="1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1" fillId="2" borderId="0" xfId="2" applyFont="1" applyFill="1" applyAlignment="1">
      <alignment vertical="center" wrapText="1"/>
    </xf>
    <xf numFmtId="0" fontId="11" fillId="0" borderId="0" xfId="2" applyFont="1" applyAlignment="1">
      <alignment vertical="center" wrapText="1"/>
    </xf>
    <xf numFmtId="165" fontId="15" fillId="0" borderId="2" xfId="1" applyNumberFormat="1" applyFont="1" applyBorder="1" applyAlignment="1">
      <alignment horizontal="center" vertical="center"/>
    </xf>
    <xf numFmtId="164" fontId="30" fillId="0" borderId="2" xfId="1" applyNumberFormat="1" applyFont="1" applyBorder="1" applyAlignment="1">
      <alignment horizontal="center" vertical="center"/>
    </xf>
    <xf numFmtId="0" fontId="13" fillId="0" borderId="2" xfId="2" applyFont="1" applyBorder="1" applyAlignment="1">
      <alignment vertical="center"/>
    </xf>
    <xf numFmtId="0" fontId="1" fillId="0" borderId="0" xfId="0" applyFont="1"/>
    <xf numFmtId="0" fontId="11" fillId="7" borderId="4" xfId="2" applyFont="1" applyFill="1" applyBorder="1" applyAlignment="1">
      <alignment vertical="center" wrapText="1"/>
    </xf>
    <xf numFmtId="0" fontId="11" fillId="7" borderId="6" xfId="2" applyFont="1" applyFill="1" applyBorder="1" applyAlignment="1">
      <alignment vertical="center" wrapText="1"/>
    </xf>
    <xf numFmtId="164" fontId="4" fillId="7" borderId="6" xfId="1" applyNumberFormat="1" applyFont="1" applyFill="1" applyBorder="1" applyAlignment="1">
      <alignment horizontal="center" vertical="center"/>
    </xf>
    <xf numFmtId="165" fontId="4" fillId="7" borderId="6" xfId="1" applyNumberFormat="1" applyFont="1" applyFill="1" applyBorder="1" applyAlignment="1">
      <alignment horizontal="center" vertical="center"/>
    </xf>
    <xf numFmtId="0" fontId="4" fillId="7" borderId="6" xfId="1" applyFont="1" applyFill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11" fillId="7" borderId="2" xfId="2" applyFont="1" applyFill="1" applyBorder="1" applyAlignment="1">
      <alignment vertical="center" wrapText="1"/>
    </xf>
    <xf numFmtId="0" fontId="11" fillId="7" borderId="5" xfId="2" applyFont="1" applyFill="1" applyBorder="1" applyAlignment="1">
      <alignment vertical="center" wrapText="1"/>
    </xf>
    <xf numFmtId="0" fontId="4" fillId="0" borderId="3" xfId="1" applyFont="1" applyBorder="1" applyAlignment="1">
      <alignment horizontal="center" vertical="center"/>
    </xf>
    <xf numFmtId="0" fontId="4" fillId="0" borderId="3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0" fontId="12" fillId="7" borderId="4" xfId="2" applyFont="1" applyFill="1" applyBorder="1" applyAlignment="1">
      <alignment vertical="center" wrapText="1"/>
    </xf>
    <xf numFmtId="0" fontId="29" fillId="7" borderId="6" xfId="2" applyFont="1" applyFill="1" applyBorder="1" applyAlignment="1">
      <alignment vertical="center" wrapText="1"/>
    </xf>
    <xf numFmtId="0" fontId="4" fillId="7" borderId="6" xfId="1" applyFont="1" applyFill="1" applyBorder="1" applyAlignment="1">
      <alignment horizontal="center" vertical="center"/>
    </xf>
    <xf numFmtId="0" fontId="12" fillId="7" borderId="6" xfId="2" applyFont="1" applyFill="1" applyBorder="1" applyAlignment="1">
      <alignment vertical="center" wrapText="1"/>
    </xf>
    <xf numFmtId="0" fontId="11" fillId="7" borderId="6" xfId="2" applyFont="1" applyFill="1" applyBorder="1" applyAlignment="1">
      <alignment horizontal="center" vertical="center" wrapText="1"/>
    </xf>
    <xf numFmtId="0" fontId="4" fillId="0" borderId="9" xfId="1" applyFont="1" applyBorder="1" applyAlignment="1">
      <alignment vertical="center" wrapText="1"/>
    </xf>
    <xf numFmtId="0" fontId="24" fillId="7" borderId="6" xfId="1" applyFont="1" applyFill="1" applyBorder="1" applyAlignment="1">
      <alignment vertical="center"/>
    </xf>
    <xf numFmtId="0" fontId="8" fillId="7" borderId="6" xfId="2" applyFont="1" applyFill="1" applyBorder="1" applyAlignment="1">
      <alignment vertical="center"/>
    </xf>
    <xf numFmtId="0" fontId="6" fillId="7" borderId="6" xfId="2" applyFont="1" applyFill="1" applyBorder="1" applyAlignment="1">
      <alignment vertical="center"/>
    </xf>
    <xf numFmtId="0" fontId="4" fillId="7" borderId="4" xfId="2" applyFont="1" applyFill="1" applyBorder="1" applyAlignment="1">
      <alignment vertical="center"/>
    </xf>
    <xf numFmtId="0" fontId="4" fillId="7" borderId="5" xfId="2" applyFont="1" applyFill="1" applyBorder="1" applyAlignment="1">
      <alignment horizontal="center" vertical="center"/>
    </xf>
    <xf numFmtId="0" fontId="4" fillId="7" borderId="4" xfId="2" applyFont="1" applyFill="1" applyBorder="1" applyAlignment="1">
      <alignment horizontal="center" vertical="center"/>
    </xf>
    <xf numFmtId="0" fontId="4" fillId="7" borderId="6" xfId="2" applyFont="1" applyFill="1" applyBorder="1" applyAlignment="1">
      <alignment horizontal="center" vertical="center"/>
    </xf>
    <xf numFmtId="0" fontId="4" fillId="7" borderId="4" xfId="1" applyFont="1" applyFill="1" applyBorder="1" applyAlignment="1">
      <alignment horizontal="center" vertical="center"/>
    </xf>
    <xf numFmtId="0" fontId="4" fillId="7" borderId="4" xfId="1" applyFont="1" applyFill="1" applyBorder="1" applyAlignment="1">
      <alignment vertical="center"/>
    </xf>
    <xf numFmtId="0" fontId="4" fillId="7" borderId="5" xfId="1" applyFont="1" applyFill="1" applyBorder="1" applyAlignment="1">
      <alignment horizontal="center" vertical="center"/>
    </xf>
    <xf numFmtId="0" fontId="6" fillId="7" borderId="4" xfId="2" applyFont="1" applyFill="1" applyBorder="1" applyAlignment="1">
      <alignment horizontal="center" vertical="center"/>
    </xf>
    <xf numFmtId="0" fontId="6" fillId="7" borderId="6" xfId="2" applyFont="1" applyFill="1" applyBorder="1" applyAlignment="1">
      <alignment horizontal="center" vertical="center"/>
    </xf>
    <xf numFmtId="0" fontId="6" fillId="7" borderId="5" xfId="2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12" fillId="7" borderId="4" xfId="1" applyFont="1" applyFill="1" applyBorder="1" applyAlignment="1">
      <alignment vertical="center"/>
    </xf>
    <xf numFmtId="0" fontId="12" fillId="7" borderId="6" xfId="1" applyFont="1" applyFill="1" applyBorder="1" applyAlignment="1">
      <alignment horizontal="center" vertical="center"/>
    </xf>
    <xf numFmtId="0" fontId="4" fillId="7" borderId="6" xfId="2" applyFont="1" applyFill="1" applyBorder="1" applyAlignment="1">
      <alignment vertical="center"/>
    </xf>
    <xf numFmtId="0" fontId="8" fillId="7" borderId="6" xfId="1" applyFont="1" applyFill="1" applyBorder="1" applyAlignment="1">
      <alignment vertical="center"/>
    </xf>
    <xf numFmtId="0" fontId="6" fillId="7" borderId="6" xfId="1" applyFont="1" applyFill="1" applyBorder="1" applyAlignment="1">
      <alignment vertical="center"/>
    </xf>
    <xf numFmtId="0" fontId="12" fillId="8" borderId="3" xfId="2" applyFont="1" applyFill="1" applyBorder="1" applyAlignment="1">
      <alignment horizontal="center" vertical="center"/>
    </xf>
    <xf numFmtId="0" fontId="12" fillId="8" borderId="2" xfId="1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8" borderId="2" xfId="2" applyFont="1" applyFill="1" applyBorder="1" applyAlignment="1">
      <alignment horizontal="center" vertical="center"/>
    </xf>
    <xf numFmtId="0" fontId="12" fillId="8" borderId="4" xfId="2" applyFont="1" applyFill="1" applyBorder="1" applyAlignment="1">
      <alignment horizontal="center" vertical="center"/>
    </xf>
    <xf numFmtId="0" fontId="12" fillId="8" borderId="3" xfId="1" applyFont="1" applyFill="1" applyBorder="1" applyAlignment="1">
      <alignment horizontal="center" vertical="center"/>
    </xf>
    <xf numFmtId="0" fontId="8" fillId="8" borderId="3" xfId="1" applyFont="1" applyFill="1" applyBorder="1" applyAlignment="1">
      <alignment horizontal="center" vertical="center"/>
    </xf>
    <xf numFmtId="0" fontId="8" fillId="8" borderId="2" xfId="1" applyFont="1" applyFill="1" applyBorder="1" applyAlignment="1">
      <alignment horizontal="center" vertical="center"/>
    </xf>
    <xf numFmtId="0" fontId="8" fillId="8" borderId="4" xfId="2" applyFont="1" applyFill="1" applyBorder="1" applyAlignment="1">
      <alignment horizontal="center" vertical="center"/>
    </xf>
    <xf numFmtId="0" fontId="8" fillId="8" borderId="3" xfId="2" applyFont="1" applyFill="1" applyBorder="1" applyAlignment="1">
      <alignment horizontal="center" vertical="center"/>
    </xf>
    <xf numFmtId="0" fontId="8" fillId="8" borderId="2" xfId="2" applyFont="1" applyFill="1" applyBorder="1" applyAlignment="1">
      <alignment horizontal="center" vertical="center"/>
    </xf>
    <xf numFmtId="0" fontId="12" fillId="8" borderId="4" xfId="1" applyFont="1" applyFill="1" applyBorder="1" applyAlignment="1">
      <alignment horizontal="center" vertical="center"/>
    </xf>
    <xf numFmtId="0" fontId="8" fillId="8" borderId="4" xfId="1" applyFont="1" applyFill="1" applyBorder="1" applyAlignment="1">
      <alignment horizontal="center" vertical="center"/>
    </xf>
    <xf numFmtId="0" fontId="36" fillId="0" borderId="2" xfId="2" applyFont="1" applyBorder="1" applyAlignment="1">
      <alignment vertical="center"/>
    </xf>
    <xf numFmtId="0" fontId="12" fillId="8" borderId="2" xfId="0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5" xfId="2" applyFont="1" applyBorder="1" applyAlignment="1">
      <alignment vertical="center"/>
    </xf>
    <xf numFmtId="0" fontId="6" fillId="0" borderId="3" xfId="1" applyFont="1" applyBorder="1" applyAlignment="1">
      <alignment horizontal="left" vertical="center"/>
    </xf>
    <xf numFmtId="0" fontId="17" fillId="0" borderId="4" xfId="1" applyFont="1" applyBorder="1" applyAlignment="1">
      <alignment vertical="center"/>
    </xf>
    <xf numFmtId="0" fontId="4" fillId="3" borderId="3" xfId="2" applyFont="1" applyFill="1" applyBorder="1" applyAlignment="1">
      <alignment vertical="center"/>
    </xf>
    <xf numFmtId="0" fontId="38" fillId="0" borderId="0" xfId="2" applyFont="1" applyAlignment="1">
      <alignment vertical="center" wrapText="1"/>
    </xf>
    <xf numFmtId="0" fontId="38" fillId="7" borderId="6" xfId="2" applyFont="1" applyFill="1" applyBorder="1" applyAlignment="1">
      <alignment vertical="center" wrapText="1"/>
    </xf>
    <xf numFmtId="0" fontId="38" fillId="7" borderId="5" xfId="2" applyFont="1" applyFill="1" applyBorder="1" applyAlignment="1">
      <alignment vertical="center" wrapText="1"/>
    </xf>
    <xf numFmtId="0" fontId="26" fillId="0" borderId="0" xfId="1" applyFont="1" applyAlignment="1">
      <alignment vertical="center" wrapText="1"/>
    </xf>
    <xf numFmtId="164" fontId="1" fillId="0" borderId="0" xfId="1" applyNumberFormat="1" applyAlignment="1">
      <alignment horizontal="center" vertical="center"/>
    </xf>
    <xf numFmtId="165" fontId="1" fillId="0" borderId="0" xfId="1" applyNumberFormat="1" applyAlignment="1">
      <alignment horizontal="center" vertical="center"/>
    </xf>
    <xf numFmtId="0" fontId="1" fillId="0" borderId="0" xfId="1" applyAlignment="1">
      <alignment vertical="center"/>
    </xf>
    <xf numFmtId="164" fontId="1" fillId="7" borderId="6" xfId="1" applyNumberFormat="1" applyFill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165" fontId="1" fillId="0" borderId="2" xfId="1" applyNumberFormat="1" applyBorder="1" applyAlignment="1">
      <alignment vertical="center"/>
    </xf>
    <xf numFmtId="0" fontId="1" fillId="0" borderId="2" xfId="1" applyBorder="1" applyAlignment="1">
      <alignment vertical="center"/>
    </xf>
    <xf numFmtId="165" fontId="1" fillId="0" borderId="2" xfId="1" applyNumberFormat="1" applyBorder="1" applyAlignment="1">
      <alignment horizontal="right" vertical="center"/>
    </xf>
    <xf numFmtId="165" fontId="1" fillId="0" borderId="0" xfId="1" applyNumberFormat="1" applyAlignment="1">
      <alignment vertical="center"/>
    </xf>
    <xf numFmtId="165" fontId="1" fillId="7" borderId="2" xfId="1" applyNumberForma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5" fontId="1" fillId="7" borderId="6" xfId="1" applyNumberFormat="1" applyFill="1" applyBorder="1" applyAlignment="1">
      <alignment horizontal="center" vertical="center"/>
    </xf>
    <xf numFmtId="0" fontId="1" fillId="7" borderId="5" xfId="1" applyFill="1" applyBorder="1" applyAlignment="1">
      <alignment vertical="center"/>
    </xf>
    <xf numFmtId="0" fontId="1" fillId="7" borderId="2" xfId="1" applyFill="1" applyBorder="1" applyAlignment="1">
      <alignment vertical="center"/>
    </xf>
    <xf numFmtId="164" fontId="1" fillId="4" borderId="0" xfId="1" applyNumberFormat="1" applyFill="1" applyAlignment="1">
      <alignment horizontal="center" vertical="center"/>
    </xf>
    <xf numFmtId="165" fontId="1" fillId="4" borderId="0" xfId="1" applyNumberFormat="1" applyFill="1" applyAlignment="1">
      <alignment horizontal="center" vertical="center"/>
    </xf>
    <xf numFmtId="49" fontId="12" fillId="7" borderId="4" xfId="1" applyNumberFormat="1" applyFont="1" applyFill="1" applyBorder="1" applyAlignment="1">
      <alignment horizontal="left" vertical="center"/>
    </xf>
    <xf numFmtId="165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/>
    </xf>
    <xf numFmtId="165" fontId="1" fillId="0" borderId="3" xfId="1" applyNumberFormat="1" applyBorder="1" applyAlignment="1">
      <alignment vertical="center"/>
    </xf>
    <xf numFmtId="0" fontId="1" fillId="0" borderId="3" xfId="1" applyBorder="1" applyAlignment="1">
      <alignment vertical="center"/>
    </xf>
    <xf numFmtId="166" fontId="1" fillId="0" borderId="3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0" fontId="37" fillId="0" borderId="0" xfId="2" applyFont="1" applyAlignment="1">
      <alignment vertical="center"/>
    </xf>
    <xf numFmtId="0" fontId="37" fillId="0" borderId="2" xfId="2" applyFont="1" applyBorder="1" applyAlignment="1">
      <alignment vertical="center"/>
    </xf>
    <xf numFmtId="0" fontId="37" fillId="0" borderId="2" xfId="1" applyFont="1" applyBorder="1" applyAlignment="1">
      <alignment vertical="center"/>
    </xf>
    <xf numFmtId="0" fontId="37" fillId="0" borderId="2" xfId="2" applyFont="1" applyBorder="1" applyAlignment="1">
      <alignment horizontal="left" vertical="center"/>
    </xf>
    <xf numFmtId="0" fontId="37" fillId="0" borderId="3" xfId="2" applyFont="1" applyBorder="1" applyAlignment="1">
      <alignment vertical="center"/>
    </xf>
    <xf numFmtId="0" fontId="37" fillId="7" borderId="6" xfId="1" applyFont="1" applyFill="1" applyBorder="1" applyAlignment="1">
      <alignment vertical="center"/>
    </xf>
    <xf numFmtId="0" fontId="37" fillId="7" borderId="5" xfId="1" applyFont="1" applyFill="1" applyBorder="1" applyAlignment="1">
      <alignment vertical="center"/>
    </xf>
    <xf numFmtId="0" fontId="37" fillId="0" borderId="3" xfId="1" applyFont="1" applyBorder="1" applyAlignment="1">
      <alignment vertical="center"/>
    </xf>
    <xf numFmtId="0" fontId="37" fillId="0" borderId="0" xfId="2" applyFont="1" applyAlignment="1">
      <alignment horizontal="center" vertical="center"/>
    </xf>
    <xf numFmtId="0" fontId="37" fillId="7" borderId="6" xfId="2" applyFont="1" applyFill="1" applyBorder="1" applyAlignment="1">
      <alignment vertical="center"/>
    </xf>
    <xf numFmtId="0" fontId="37" fillId="7" borderId="5" xfId="2" applyFont="1" applyFill="1" applyBorder="1" applyAlignment="1">
      <alignment vertical="center"/>
    </xf>
    <xf numFmtId="0" fontId="37" fillId="0" borderId="0" xfId="1" applyFont="1" applyAlignment="1">
      <alignment vertical="center"/>
    </xf>
    <xf numFmtId="0" fontId="37" fillId="0" borderId="2" xfId="1" applyFont="1" applyBorder="1" applyAlignment="1">
      <alignment vertical="center" wrapText="1"/>
    </xf>
    <xf numFmtId="0" fontId="37" fillId="0" borderId="3" xfId="1" applyFont="1" applyBorder="1" applyAlignment="1">
      <alignment vertical="center" wrapText="1"/>
    </xf>
    <xf numFmtId="0" fontId="37" fillId="0" borderId="3" xfId="2" applyFont="1" applyBorder="1" applyAlignment="1">
      <alignment horizontal="left" vertical="center"/>
    </xf>
    <xf numFmtId="0" fontId="37" fillId="0" borderId="4" xfId="1" applyFont="1" applyBorder="1" applyAlignment="1">
      <alignment vertical="center"/>
    </xf>
    <xf numFmtId="0" fontId="37" fillId="0" borderId="4" xfId="2" applyFont="1" applyBorder="1" applyAlignment="1">
      <alignment vertical="center"/>
    </xf>
    <xf numFmtId="0" fontId="37" fillId="0" borderId="5" xfId="2" applyFont="1" applyBorder="1" applyAlignment="1">
      <alignment vertical="center"/>
    </xf>
    <xf numFmtId="0" fontId="37" fillId="0" borderId="2" xfId="2" applyFont="1" applyBorder="1" applyAlignment="1">
      <alignment horizontal="center" vertical="center"/>
    </xf>
    <xf numFmtId="0" fontId="38" fillId="4" borderId="0" xfId="2" applyFont="1" applyFill="1" applyAlignment="1">
      <alignment vertical="center"/>
    </xf>
    <xf numFmtId="0" fontId="9" fillId="0" borderId="0" xfId="2" applyFont="1" applyAlignment="1">
      <alignment horizontal="right" vertical="center" wrapText="1"/>
    </xf>
    <xf numFmtId="0" fontId="11" fillId="6" borderId="2" xfId="2" applyFont="1" applyFill="1" applyBorder="1" applyAlignment="1">
      <alignment horizontal="left" vertical="center" wrapText="1"/>
    </xf>
    <xf numFmtId="0" fontId="11" fillId="6" borderId="1" xfId="2" applyFont="1" applyFill="1" applyBorder="1" applyAlignment="1">
      <alignment horizontal="center" vertical="center" wrapText="1"/>
    </xf>
    <xf numFmtId="0" fontId="11" fillId="6" borderId="3" xfId="2" applyFont="1" applyFill="1" applyBorder="1" applyAlignment="1">
      <alignment horizontal="center" vertical="center" wrapText="1"/>
    </xf>
    <xf numFmtId="0" fontId="11" fillId="6" borderId="7" xfId="1" applyFont="1" applyFill="1" applyBorder="1" applyAlignment="1">
      <alignment horizontal="center" vertical="center"/>
    </xf>
    <xf numFmtId="0" fontId="11" fillId="6" borderId="8" xfId="1" applyFont="1" applyFill="1" applyBorder="1" applyAlignment="1">
      <alignment horizontal="center" vertical="center"/>
    </xf>
    <xf numFmtId="0" fontId="11" fillId="6" borderId="10" xfId="1" applyFont="1" applyFill="1" applyBorder="1" applyAlignment="1">
      <alignment horizontal="center" vertical="center"/>
    </xf>
    <xf numFmtId="0" fontId="11" fillId="6" borderId="11" xfId="1" applyFont="1" applyFill="1" applyBorder="1" applyAlignment="1">
      <alignment horizontal="center" vertical="center"/>
    </xf>
    <xf numFmtId="17" fontId="28" fillId="5" borderId="7" xfId="1" applyNumberFormat="1" applyFont="1" applyFill="1" applyBorder="1" applyAlignment="1">
      <alignment horizontal="center" vertical="center"/>
    </xf>
    <xf numFmtId="0" fontId="28" fillId="5" borderId="8" xfId="1" applyFont="1" applyFill="1" applyBorder="1" applyAlignment="1">
      <alignment horizontal="center" vertical="center"/>
    </xf>
    <xf numFmtId="0" fontId="28" fillId="5" borderId="7" xfId="1" applyFont="1" applyFill="1" applyBorder="1" applyAlignment="1">
      <alignment horizontal="center" vertical="center"/>
    </xf>
    <xf numFmtId="0" fontId="11" fillId="6" borderId="1" xfId="2" applyFont="1" applyFill="1" applyBorder="1" applyAlignment="1">
      <alignment horizontal="left" vertical="center" wrapText="1"/>
    </xf>
    <xf numFmtId="0" fontId="11" fillId="6" borderId="3" xfId="2" applyFont="1" applyFill="1" applyBorder="1" applyAlignment="1">
      <alignment horizontal="left" vertical="center" wrapText="1"/>
    </xf>
    <xf numFmtId="164" fontId="11" fillId="6" borderId="1" xfId="2" applyNumberFormat="1" applyFont="1" applyFill="1" applyBorder="1" applyAlignment="1">
      <alignment horizontal="center" vertical="center" wrapText="1"/>
    </xf>
    <xf numFmtId="164" fontId="11" fillId="6" borderId="3" xfId="2" applyNumberFormat="1" applyFont="1" applyFill="1" applyBorder="1" applyAlignment="1">
      <alignment horizontal="center" vertical="center" wrapText="1"/>
    </xf>
    <xf numFmtId="165" fontId="11" fillId="6" borderId="1" xfId="2" applyNumberFormat="1" applyFont="1" applyFill="1" applyBorder="1" applyAlignment="1">
      <alignment horizontal="center" vertical="center" wrapText="1"/>
    </xf>
    <xf numFmtId="165" fontId="11" fillId="6" borderId="3" xfId="2" applyNumberFormat="1" applyFont="1" applyFill="1" applyBorder="1" applyAlignment="1">
      <alignment horizontal="center" vertical="center" wrapText="1"/>
    </xf>
    <xf numFmtId="0" fontId="11" fillId="6" borderId="2" xfId="2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/>
    </xf>
    <xf numFmtId="0" fontId="12" fillId="6" borderId="3" xfId="1" applyFont="1" applyFill="1" applyBorder="1" applyAlignment="1">
      <alignment horizontal="center" vertical="center"/>
    </xf>
    <xf numFmtId="0" fontId="12" fillId="0" borderId="0" xfId="2" applyFont="1" applyFill="1" applyAlignment="1">
      <alignment horizontal="center" vertical="center"/>
    </xf>
  </cellXfs>
  <cellStyles count="3">
    <cellStyle name="Normal" xfId="0" builtinId="0"/>
    <cellStyle name="Normal 2" xfId="2" xr:uid="{E5969D1B-1C40-446C-BCCE-E12A9264DFBF}"/>
    <cellStyle name="Normal 8" xfId="1" xr:uid="{29BD3EB4-C201-4E3B-952B-87F6EBD7A5EF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57149</xdr:rowOff>
    </xdr:from>
    <xdr:to>
      <xdr:col>3</xdr:col>
      <xdr:colOff>361951</xdr:colOff>
      <xdr:row>0</xdr:row>
      <xdr:rowOff>701992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4E2C5B-FFDF-9911-3E3D-525069E24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57149"/>
          <a:ext cx="2000252" cy="6334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36A5C-CA17-4BEF-8D87-BF7348858B65}">
  <dimension ref="A1:CK180"/>
  <sheetViews>
    <sheetView tabSelected="1" workbookViewId="0">
      <selection activeCell="T1" sqref="T1"/>
    </sheetView>
  </sheetViews>
  <sheetFormatPr defaultColWidth="8.7109375" defaultRowHeight="15" x14ac:dyDescent="0.25"/>
  <cols>
    <col min="1" max="1" width="20.140625" style="65" customWidth="1"/>
    <col min="2" max="2" width="6.85546875" style="48" hidden="1" customWidth="1"/>
    <col min="3" max="3" width="5.28515625" style="1" customWidth="1"/>
    <col min="4" max="4" width="52.28515625" style="2" bestFit="1" customWidth="1"/>
    <col min="5" max="5" width="57.85546875" style="2" bestFit="1" customWidth="1"/>
    <col min="6" max="6" width="13.42578125" style="4" customWidth="1"/>
    <col min="7" max="7" width="32.28515625" style="168" customWidth="1"/>
    <col min="8" max="8" width="32.85546875" style="168" customWidth="1"/>
    <col min="9" max="9" width="4.42578125" style="2" customWidth="1"/>
    <col min="10" max="10" width="13.7109375" style="3" customWidth="1"/>
    <col min="11" max="11" width="10.85546875" style="3" customWidth="1"/>
    <col min="12" max="12" width="3.28515625" style="3" customWidth="1"/>
    <col min="13" max="15" width="14.85546875" style="3" customWidth="1"/>
    <col min="16" max="16" width="15.85546875" style="139" customWidth="1"/>
    <col min="17" max="17" width="15.85546875" style="139" bestFit="1" customWidth="1"/>
    <col min="18" max="18" width="15.7109375" style="140" bestFit="1" customWidth="1"/>
    <col min="19" max="19" width="26.5703125" style="6" customWidth="1"/>
    <col min="20" max="20" width="14.5703125" style="6" customWidth="1"/>
    <col min="21" max="21" width="3.28515625" style="141" customWidth="1"/>
    <col min="22" max="22" width="17" style="141" customWidth="1"/>
    <col min="23" max="23" width="3.28515625" style="141" customWidth="1"/>
    <col min="24" max="24" width="12.7109375" style="141" hidden="1" customWidth="1"/>
    <col min="25" max="25" width="11.85546875" style="141" hidden="1" customWidth="1"/>
    <col min="26" max="26" width="19.5703125" style="141" hidden="1" customWidth="1"/>
    <col min="27" max="27" width="20.42578125" style="141" hidden="1" customWidth="1"/>
    <col min="28" max="28" width="18.5703125" style="141" hidden="1" customWidth="1"/>
    <col min="29" max="29" width="19.28515625" style="141" hidden="1" customWidth="1"/>
    <col min="30" max="30" width="18.42578125" style="141" hidden="1" customWidth="1"/>
    <col min="31" max="31" width="18.28515625" style="141" hidden="1" customWidth="1"/>
    <col min="32" max="33" width="15.5703125" style="141" hidden="1" customWidth="1"/>
    <col min="34" max="35" width="17.28515625" style="141" hidden="1" customWidth="1"/>
    <col min="36" max="36" width="15.5703125" style="141" hidden="1" customWidth="1"/>
    <col min="37" max="37" width="14.140625" style="141" hidden="1" customWidth="1"/>
    <col min="38" max="38" width="18.42578125" style="141" hidden="1" customWidth="1"/>
    <col min="39" max="40" width="17.28515625" style="141" hidden="1" customWidth="1"/>
    <col min="41" max="41" width="15.5703125" style="141" hidden="1" customWidth="1"/>
    <col min="42" max="42" width="11.5703125" style="141" hidden="1" customWidth="1"/>
    <col min="43" max="43" width="11.85546875" style="141" hidden="1" customWidth="1"/>
    <col min="44" max="44" width="18.42578125" style="141" hidden="1" customWidth="1"/>
    <col min="45" max="45" width="17.28515625" style="141" hidden="1" customWidth="1"/>
    <col min="46" max="46" width="10.28515625" style="141" hidden="1" customWidth="1"/>
    <col min="47" max="47" width="10.7109375" style="141" hidden="1" customWidth="1"/>
    <col min="48" max="48" width="16.7109375" style="141" hidden="1" customWidth="1"/>
    <col min="49" max="49" width="15.7109375" style="141" hidden="1" customWidth="1"/>
    <col min="50" max="50" width="14.140625" style="141" hidden="1" customWidth="1"/>
    <col min="51" max="51" width="10.7109375" style="141" hidden="1" customWidth="1"/>
    <col min="52" max="52" width="16.7109375" style="141" hidden="1" customWidth="1"/>
    <col min="53" max="53" width="15.7109375" style="141" hidden="1" customWidth="1"/>
    <col min="54" max="54" width="10.28515625" style="141" hidden="1" customWidth="1"/>
    <col min="55" max="55" width="10.7109375" style="141" hidden="1" customWidth="1"/>
    <col min="56" max="56" width="10.28515625" style="141" hidden="1" customWidth="1"/>
    <col min="57" max="57" width="10.7109375" style="141" hidden="1" customWidth="1"/>
    <col min="58" max="58" width="10.28515625" style="141" hidden="1" customWidth="1"/>
    <col min="59" max="59" width="10.7109375" style="141" hidden="1" customWidth="1"/>
    <col min="60" max="60" width="10.28515625" style="141" hidden="1" customWidth="1"/>
    <col min="61" max="61" width="10.7109375" style="141" hidden="1" customWidth="1"/>
    <col min="62" max="62" width="10.28515625" style="141" hidden="1" customWidth="1"/>
    <col min="63" max="63" width="10.7109375" style="141" hidden="1" customWidth="1"/>
    <col min="64" max="89" width="0" style="141" hidden="1" customWidth="1"/>
    <col min="90" max="16384" width="8.7109375" style="141"/>
  </cols>
  <sheetData>
    <row r="1" spans="1:89" ht="67.150000000000006" customHeight="1" x14ac:dyDescent="0.25">
      <c r="A1" s="64"/>
      <c r="D1" s="188" t="s">
        <v>408</v>
      </c>
      <c r="E1" s="188"/>
      <c r="F1" s="2"/>
      <c r="K1" s="3" t="s">
        <v>0</v>
      </c>
      <c r="S1" s="7"/>
      <c r="T1" s="7" t="s">
        <v>425</v>
      </c>
    </row>
    <row r="2" spans="1:89" ht="16.899999999999999" customHeight="1" x14ac:dyDescent="0.25"/>
    <row r="3" spans="1:89" ht="16.5" customHeight="1" x14ac:dyDescent="0.25">
      <c r="A3" s="192" t="s">
        <v>229</v>
      </c>
      <c r="B3" s="193"/>
      <c r="C3" s="206" t="s">
        <v>1</v>
      </c>
      <c r="D3" s="199" t="s">
        <v>230</v>
      </c>
      <c r="E3" s="199" t="s">
        <v>231</v>
      </c>
      <c r="F3" s="190" t="s">
        <v>424</v>
      </c>
      <c r="G3" s="199" t="s">
        <v>422</v>
      </c>
      <c r="H3" s="189" t="s">
        <v>423</v>
      </c>
      <c r="I3" s="66"/>
      <c r="J3" s="205" t="s">
        <v>344</v>
      </c>
      <c r="K3" s="190" t="s">
        <v>339</v>
      </c>
      <c r="L3" s="67"/>
      <c r="M3" s="190" t="s">
        <v>348</v>
      </c>
      <c r="N3" s="190" t="s">
        <v>347</v>
      </c>
      <c r="O3" s="190" t="s">
        <v>346</v>
      </c>
      <c r="P3" s="201" t="s">
        <v>345</v>
      </c>
      <c r="Q3" s="201" t="s">
        <v>337</v>
      </c>
      <c r="R3" s="203" t="s">
        <v>338</v>
      </c>
      <c r="S3" s="190" t="s">
        <v>232</v>
      </c>
      <c r="T3" s="190" t="s">
        <v>233</v>
      </c>
      <c r="U3" s="77"/>
      <c r="V3" s="190" t="s">
        <v>349</v>
      </c>
      <c r="W3" s="77"/>
      <c r="X3" s="198" t="s">
        <v>234</v>
      </c>
      <c r="Y3" s="197"/>
      <c r="Z3" s="196">
        <v>45231</v>
      </c>
      <c r="AA3" s="197"/>
      <c r="AB3" s="198" t="s">
        <v>235</v>
      </c>
      <c r="AC3" s="197"/>
      <c r="AD3" s="196">
        <v>45292</v>
      </c>
      <c r="AE3" s="197"/>
      <c r="AF3" s="196" t="s">
        <v>236</v>
      </c>
      <c r="AG3" s="197"/>
      <c r="AH3" s="196">
        <v>45352</v>
      </c>
      <c r="AI3" s="197"/>
      <c r="AJ3" s="198" t="s">
        <v>237</v>
      </c>
      <c r="AK3" s="197"/>
      <c r="AL3" s="198" t="s">
        <v>238</v>
      </c>
      <c r="AM3" s="197"/>
      <c r="AN3" s="196">
        <v>45444</v>
      </c>
      <c r="AO3" s="197"/>
      <c r="AP3" s="196">
        <v>45474</v>
      </c>
      <c r="AQ3" s="197"/>
      <c r="AR3" s="198" t="s">
        <v>239</v>
      </c>
      <c r="AS3" s="197"/>
      <c r="AT3" s="198" t="s">
        <v>240</v>
      </c>
      <c r="AU3" s="197"/>
      <c r="AV3" s="198" t="s">
        <v>241</v>
      </c>
      <c r="AW3" s="197"/>
      <c r="AX3" s="196">
        <v>45597</v>
      </c>
      <c r="AY3" s="197"/>
      <c r="AZ3" s="198" t="s">
        <v>242</v>
      </c>
      <c r="BA3" s="197"/>
      <c r="BB3" s="196">
        <v>45658</v>
      </c>
      <c r="BC3" s="197"/>
      <c r="BD3" s="196" t="s">
        <v>243</v>
      </c>
      <c r="BE3" s="197"/>
      <c r="BF3" s="196">
        <v>45717</v>
      </c>
      <c r="BG3" s="197"/>
      <c r="BH3" s="196" t="s">
        <v>244</v>
      </c>
      <c r="BI3" s="197"/>
      <c r="BJ3" s="196" t="s">
        <v>245</v>
      </c>
      <c r="BK3" s="197"/>
      <c r="BL3" s="196">
        <v>45809</v>
      </c>
      <c r="BM3" s="197"/>
      <c r="BN3" s="196">
        <v>45839</v>
      </c>
      <c r="BO3" s="197"/>
      <c r="BP3" s="196" t="s">
        <v>246</v>
      </c>
      <c r="BQ3" s="197"/>
      <c r="BR3" s="196" t="s">
        <v>247</v>
      </c>
      <c r="BS3" s="197"/>
      <c r="BT3" s="196" t="s">
        <v>248</v>
      </c>
      <c r="BU3" s="197"/>
      <c r="BV3" s="196">
        <v>45962</v>
      </c>
      <c r="BW3" s="197"/>
      <c r="BX3" s="196" t="s">
        <v>249</v>
      </c>
      <c r="BY3" s="197"/>
      <c r="BZ3" s="196">
        <v>46023</v>
      </c>
      <c r="CA3" s="197"/>
      <c r="CB3" s="196" t="s">
        <v>250</v>
      </c>
      <c r="CC3" s="197"/>
      <c r="CD3" s="196">
        <v>46082</v>
      </c>
      <c r="CE3" s="197"/>
      <c r="CF3" s="196" t="s">
        <v>251</v>
      </c>
      <c r="CG3" s="197"/>
      <c r="CH3" s="196" t="s">
        <v>252</v>
      </c>
      <c r="CI3" s="197"/>
      <c r="CJ3" s="196">
        <v>46174</v>
      </c>
      <c r="CK3" s="197"/>
    </row>
    <row r="4" spans="1:89" ht="18" customHeight="1" x14ac:dyDescent="0.25">
      <c r="A4" s="194"/>
      <c r="B4" s="195"/>
      <c r="C4" s="207"/>
      <c r="D4" s="200"/>
      <c r="E4" s="200"/>
      <c r="F4" s="191"/>
      <c r="G4" s="200"/>
      <c r="H4" s="189"/>
      <c r="I4" s="66"/>
      <c r="J4" s="205"/>
      <c r="K4" s="191"/>
      <c r="L4" s="67"/>
      <c r="M4" s="191"/>
      <c r="N4" s="191"/>
      <c r="O4" s="191"/>
      <c r="P4" s="202"/>
      <c r="Q4" s="202"/>
      <c r="R4" s="204"/>
      <c r="S4" s="191"/>
      <c r="T4" s="191"/>
      <c r="U4" s="77"/>
      <c r="V4" s="191"/>
      <c r="W4" s="77"/>
      <c r="X4" s="68" t="s">
        <v>253</v>
      </c>
      <c r="Y4" s="69" t="s">
        <v>254</v>
      </c>
      <c r="Z4" s="68" t="s">
        <v>253</v>
      </c>
      <c r="AA4" s="69" t="s">
        <v>254</v>
      </c>
      <c r="AB4" s="68" t="s">
        <v>253</v>
      </c>
      <c r="AC4" s="69" t="s">
        <v>254</v>
      </c>
      <c r="AD4" s="68" t="s">
        <v>253</v>
      </c>
      <c r="AE4" s="69" t="s">
        <v>254</v>
      </c>
      <c r="AF4" s="68" t="s">
        <v>253</v>
      </c>
      <c r="AG4" s="69" t="s">
        <v>254</v>
      </c>
      <c r="AH4" s="68" t="s">
        <v>253</v>
      </c>
      <c r="AI4" s="69" t="s">
        <v>254</v>
      </c>
      <c r="AJ4" s="68" t="s">
        <v>253</v>
      </c>
      <c r="AK4" s="69" t="s">
        <v>254</v>
      </c>
      <c r="AL4" s="68" t="s">
        <v>253</v>
      </c>
      <c r="AM4" s="69" t="s">
        <v>254</v>
      </c>
      <c r="AN4" s="68" t="s">
        <v>253</v>
      </c>
      <c r="AO4" s="69" t="s">
        <v>254</v>
      </c>
      <c r="AP4" s="68" t="s">
        <v>253</v>
      </c>
      <c r="AQ4" s="69" t="s">
        <v>254</v>
      </c>
      <c r="AR4" s="68" t="s">
        <v>253</v>
      </c>
      <c r="AS4" s="69" t="s">
        <v>254</v>
      </c>
      <c r="AT4" s="68" t="s">
        <v>253</v>
      </c>
      <c r="AU4" s="69" t="s">
        <v>254</v>
      </c>
      <c r="AV4" s="68" t="s">
        <v>253</v>
      </c>
      <c r="AW4" s="69" t="s">
        <v>254</v>
      </c>
      <c r="AX4" s="68" t="s">
        <v>253</v>
      </c>
      <c r="AY4" s="69" t="s">
        <v>254</v>
      </c>
      <c r="AZ4" s="68" t="s">
        <v>253</v>
      </c>
      <c r="BA4" s="69" t="s">
        <v>254</v>
      </c>
      <c r="BB4" s="68" t="s">
        <v>253</v>
      </c>
      <c r="BC4" s="69" t="s">
        <v>254</v>
      </c>
      <c r="BD4" s="68" t="s">
        <v>253</v>
      </c>
      <c r="BE4" s="69" t="s">
        <v>254</v>
      </c>
      <c r="BF4" s="68" t="s">
        <v>253</v>
      </c>
      <c r="BG4" s="69" t="s">
        <v>254</v>
      </c>
      <c r="BH4" s="68" t="s">
        <v>253</v>
      </c>
      <c r="BI4" s="69" t="s">
        <v>254</v>
      </c>
      <c r="BJ4" s="68" t="s">
        <v>253</v>
      </c>
      <c r="BK4" s="69" t="s">
        <v>254</v>
      </c>
      <c r="BL4" s="68" t="s">
        <v>253</v>
      </c>
      <c r="BM4" s="69" t="s">
        <v>254</v>
      </c>
      <c r="BN4" s="68" t="s">
        <v>253</v>
      </c>
      <c r="BO4" s="69" t="s">
        <v>254</v>
      </c>
      <c r="BP4" s="68" t="s">
        <v>253</v>
      </c>
      <c r="BQ4" s="69" t="s">
        <v>254</v>
      </c>
      <c r="BR4" s="68" t="s">
        <v>253</v>
      </c>
      <c r="BS4" s="69" t="s">
        <v>254</v>
      </c>
      <c r="BT4" s="68" t="s">
        <v>253</v>
      </c>
      <c r="BU4" s="69" t="s">
        <v>254</v>
      </c>
      <c r="BV4" s="68" t="s">
        <v>253</v>
      </c>
      <c r="BW4" s="69" t="s">
        <v>254</v>
      </c>
      <c r="BX4" s="68" t="s">
        <v>253</v>
      </c>
      <c r="BY4" s="69" t="s">
        <v>254</v>
      </c>
      <c r="BZ4" s="68" t="s">
        <v>253</v>
      </c>
      <c r="CA4" s="69" t="s">
        <v>254</v>
      </c>
      <c r="CB4" s="68" t="s">
        <v>253</v>
      </c>
      <c r="CC4" s="69" t="s">
        <v>254</v>
      </c>
      <c r="CD4" s="68" t="s">
        <v>253</v>
      </c>
      <c r="CE4" s="69" t="s">
        <v>254</v>
      </c>
      <c r="CF4" s="68" t="s">
        <v>253</v>
      </c>
      <c r="CG4" s="69" t="s">
        <v>254</v>
      </c>
      <c r="CH4" s="68" t="s">
        <v>253</v>
      </c>
      <c r="CI4" s="69" t="s">
        <v>254</v>
      </c>
      <c r="CJ4" s="68" t="s">
        <v>253</v>
      </c>
      <c r="CK4" s="69" t="s">
        <v>254</v>
      </c>
    </row>
    <row r="5" spans="1:89" x14ac:dyDescent="0.25">
      <c r="A5" s="77"/>
      <c r="B5" s="77"/>
      <c r="C5" s="70"/>
      <c r="D5" s="67"/>
      <c r="E5" s="67"/>
      <c r="F5" s="71"/>
      <c r="G5" s="135"/>
      <c r="H5" s="135"/>
      <c r="I5" s="67"/>
      <c r="J5" s="67"/>
      <c r="K5" s="67"/>
      <c r="L5" s="67"/>
      <c r="M5" s="67"/>
      <c r="N5" s="67"/>
      <c r="O5" s="67"/>
      <c r="P5" s="77"/>
      <c r="Q5" s="56"/>
      <c r="R5" s="5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</row>
    <row r="6" spans="1:89" x14ac:dyDescent="0.25">
      <c r="A6" s="89" t="s">
        <v>255</v>
      </c>
      <c r="B6" s="90" t="s">
        <v>256</v>
      </c>
      <c r="C6" s="91" t="s">
        <v>1</v>
      </c>
      <c r="D6" s="92" t="s">
        <v>257</v>
      </c>
      <c r="E6" s="79"/>
      <c r="F6" s="93" t="s">
        <v>2</v>
      </c>
      <c r="G6" s="136"/>
      <c r="H6" s="137"/>
      <c r="I6" s="73"/>
      <c r="J6" s="78"/>
      <c r="K6" s="85"/>
      <c r="L6" s="73"/>
      <c r="M6" s="78"/>
      <c r="N6" s="79"/>
      <c r="O6" s="79"/>
      <c r="P6" s="142"/>
      <c r="Q6" s="80"/>
      <c r="R6" s="81"/>
      <c r="S6" s="82"/>
      <c r="T6" s="83"/>
      <c r="U6" s="77"/>
      <c r="V6" s="84"/>
      <c r="W6" s="77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</row>
    <row r="7" spans="1:89" x14ac:dyDescent="0.25">
      <c r="A7" s="138" t="s">
        <v>257</v>
      </c>
      <c r="B7" s="48" t="s">
        <v>3</v>
      </c>
      <c r="C7" s="8">
        <v>1</v>
      </c>
      <c r="D7" s="9" t="s">
        <v>258</v>
      </c>
      <c r="E7" s="10" t="s">
        <v>259</v>
      </c>
      <c r="F7" s="118">
        <v>26</v>
      </c>
      <c r="G7" s="169" t="s">
        <v>260</v>
      </c>
      <c r="H7" s="169" t="s">
        <v>261</v>
      </c>
      <c r="I7" s="77"/>
      <c r="J7" s="29"/>
      <c r="K7" s="52"/>
      <c r="L7" s="31"/>
      <c r="M7" s="29"/>
      <c r="N7" s="29"/>
      <c r="O7" s="29"/>
      <c r="P7" s="143"/>
      <c r="Q7" s="58"/>
      <c r="R7" s="59"/>
      <c r="S7" s="11"/>
      <c r="T7" s="12"/>
      <c r="U7" s="77"/>
      <c r="V7" s="144"/>
      <c r="W7" s="77"/>
      <c r="X7" s="145"/>
      <c r="Y7" s="145"/>
      <c r="Z7" s="145"/>
      <c r="AA7" s="145"/>
      <c r="AB7" s="144">
        <v>0</v>
      </c>
      <c r="AC7" s="144">
        <v>0</v>
      </c>
      <c r="AD7" s="145"/>
      <c r="AE7" s="145"/>
      <c r="AF7" s="144">
        <v>0</v>
      </c>
      <c r="AG7" s="144">
        <v>0</v>
      </c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</row>
    <row r="8" spans="1:89" x14ac:dyDescent="0.25">
      <c r="A8" s="138" t="s">
        <v>257</v>
      </c>
      <c r="B8" s="48" t="s">
        <v>3</v>
      </c>
      <c r="C8" s="8">
        <v>2</v>
      </c>
      <c r="D8" s="12" t="s">
        <v>262</v>
      </c>
      <c r="E8" s="13" t="s">
        <v>263</v>
      </c>
      <c r="F8" s="115">
        <v>100</v>
      </c>
      <c r="G8" s="170" t="s">
        <v>264</v>
      </c>
      <c r="H8" s="170" t="s">
        <v>265</v>
      </c>
      <c r="I8" s="14"/>
      <c r="J8" s="29"/>
      <c r="K8" s="52"/>
      <c r="L8" s="1"/>
      <c r="M8" s="8"/>
      <c r="N8" s="8"/>
      <c r="O8" s="8"/>
      <c r="P8" s="143"/>
      <c r="Q8" s="58"/>
      <c r="R8" s="59"/>
      <c r="S8" s="12"/>
      <c r="T8" s="21"/>
      <c r="U8" s="77"/>
      <c r="V8" s="144"/>
      <c r="W8" s="77"/>
      <c r="X8" s="145"/>
      <c r="Y8" s="145"/>
      <c r="Z8" s="145"/>
      <c r="AA8" s="145"/>
      <c r="AB8" s="144">
        <v>0</v>
      </c>
      <c r="AC8" s="144">
        <v>0</v>
      </c>
      <c r="AD8" s="144"/>
      <c r="AE8" s="144"/>
      <c r="AF8" s="145"/>
      <c r="AG8" s="145"/>
      <c r="AH8" s="144">
        <v>0</v>
      </c>
      <c r="AI8" s="144">
        <v>0</v>
      </c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</row>
    <row r="9" spans="1:89" x14ac:dyDescent="0.25">
      <c r="A9" s="138" t="s">
        <v>257</v>
      </c>
      <c r="B9" s="77"/>
      <c r="C9" s="8">
        <v>3</v>
      </c>
      <c r="D9" s="12" t="s">
        <v>266</v>
      </c>
      <c r="E9" s="13" t="s">
        <v>267</v>
      </c>
      <c r="F9" s="125">
        <v>0</v>
      </c>
      <c r="G9" s="170" t="s">
        <v>5</v>
      </c>
      <c r="H9" s="170" t="s">
        <v>5</v>
      </c>
      <c r="I9" s="14"/>
      <c r="J9" s="29"/>
      <c r="K9" s="52"/>
      <c r="L9" s="1"/>
      <c r="M9" s="8"/>
      <c r="N9" s="8"/>
      <c r="O9" s="8"/>
      <c r="P9" s="143"/>
      <c r="Q9" s="58"/>
      <c r="R9" s="59"/>
      <c r="S9" s="11"/>
      <c r="T9" s="21"/>
      <c r="U9" s="77"/>
      <c r="V9" s="144"/>
      <c r="W9" s="77"/>
      <c r="X9" s="145"/>
      <c r="Y9" s="145"/>
      <c r="Z9" s="145"/>
      <c r="AA9" s="145"/>
      <c r="AB9" s="144"/>
      <c r="AC9" s="144"/>
      <c r="AD9" s="144"/>
      <c r="AE9" s="144"/>
      <c r="AF9" s="145"/>
      <c r="AG9" s="145"/>
      <c r="AH9" s="144"/>
      <c r="AI9" s="144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</row>
    <row r="10" spans="1:89" x14ac:dyDescent="0.25">
      <c r="A10" s="138" t="s">
        <v>257</v>
      </c>
      <c r="B10" s="77"/>
      <c r="C10" s="8">
        <v>4</v>
      </c>
      <c r="D10" s="12" t="s">
        <v>361</v>
      </c>
      <c r="E10" s="13" t="s">
        <v>362</v>
      </c>
      <c r="F10" s="115">
        <v>1</v>
      </c>
      <c r="G10" s="170" t="s">
        <v>5</v>
      </c>
      <c r="H10" s="170" t="s">
        <v>5</v>
      </c>
      <c r="I10" s="14"/>
      <c r="J10" s="29"/>
      <c r="K10" s="52"/>
      <c r="L10" s="1"/>
      <c r="M10" s="8"/>
      <c r="N10" s="8"/>
      <c r="O10" s="8"/>
      <c r="P10" s="143"/>
      <c r="Q10" s="58"/>
      <c r="R10" s="59"/>
      <c r="S10" s="11"/>
      <c r="T10" s="21"/>
      <c r="U10" s="77"/>
      <c r="V10" s="144"/>
      <c r="W10" s="77"/>
      <c r="X10" s="145"/>
      <c r="Y10" s="145"/>
      <c r="Z10" s="145"/>
      <c r="AA10" s="145"/>
      <c r="AB10" s="144"/>
      <c r="AC10" s="144"/>
      <c r="AD10" s="144"/>
      <c r="AE10" s="144"/>
      <c r="AF10" s="145"/>
      <c r="AG10" s="145"/>
      <c r="AH10" s="144"/>
      <c r="AI10" s="144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</row>
    <row r="11" spans="1:89" ht="14.45" customHeight="1" x14ac:dyDescent="0.25">
      <c r="A11" s="138" t="s">
        <v>257</v>
      </c>
      <c r="B11" s="48" t="s">
        <v>3</v>
      </c>
      <c r="C11" s="8">
        <v>7</v>
      </c>
      <c r="D11" s="9" t="s">
        <v>416</v>
      </c>
      <c r="E11" s="9" t="s">
        <v>283</v>
      </c>
      <c r="F11" s="117">
        <v>3</v>
      </c>
      <c r="G11" s="170" t="s">
        <v>284</v>
      </c>
      <c r="H11" s="169" t="s">
        <v>265</v>
      </c>
      <c r="I11" s="77"/>
      <c r="J11" s="29"/>
      <c r="K11" s="52"/>
      <c r="L11" s="31"/>
      <c r="M11" s="8"/>
      <c r="N11" s="8"/>
      <c r="O11" s="8"/>
      <c r="P11" s="143"/>
      <c r="Q11" s="58"/>
      <c r="R11" s="59"/>
      <c r="S11" s="11"/>
      <c r="T11" s="21"/>
      <c r="U11" s="77"/>
      <c r="V11" s="144"/>
      <c r="W11" s="77"/>
      <c r="X11" s="145"/>
      <c r="Y11" s="145"/>
      <c r="Z11" s="145"/>
      <c r="AA11" s="145"/>
      <c r="AB11" s="144">
        <v>0</v>
      </c>
      <c r="AC11" s="144">
        <v>0</v>
      </c>
      <c r="AD11" s="144"/>
      <c r="AE11" s="144"/>
      <c r="AF11" s="144"/>
      <c r="AG11" s="144"/>
      <c r="AH11" s="144">
        <v>0</v>
      </c>
      <c r="AI11" s="144">
        <v>0</v>
      </c>
      <c r="AJ11" s="144"/>
      <c r="AK11" s="144"/>
      <c r="AL11" s="144"/>
      <c r="AM11" s="144"/>
      <c r="AN11" s="144"/>
      <c r="AO11" s="144"/>
      <c r="AP11" s="144"/>
      <c r="AQ11" s="145"/>
      <c r="AR11" s="144"/>
      <c r="AS11" s="144"/>
      <c r="AT11" s="145"/>
      <c r="AU11" s="145"/>
      <c r="AV11" s="145"/>
      <c r="AW11" s="145"/>
      <c r="AX11" s="145"/>
      <c r="AY11" s="145"/>
      <c r="AZ11" s="144"/>
      <c r="BA11" s="144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145"/>
      <c r="BS11" s="145"/>
      <c r="BT11" s="145"/>
      <c r="BU11" s="145"/>
      <c r="BV11" s="145"/>
      <c r="BW11" s="145"/>
      <c r="BX11" s="145"/>
      <c r="BY11" s="145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</row>
    <row r="12" spans="1:89" ht="13.15" customHeight="1" x14ac:dyDescent="0.25">
      <c r="A12" s="138" t="s">
        <v>257</v>
      </c>
      <c r="B12" s="48" t="s">
        <v>3</v>
      </c>
      <c r="C12" s="8">
        <v>6</v>
      </c>
      <c r="D12" s="12" t="s">
        <v>417</v>
      </c>
      <c r="E12" s="12" t="s">
        <v>282</v>
      </c>
      <c r="F12" s="115">
        <v>0</v>
      </c>
      <c r="G12" s="170" t="s">
        <v>270</v>
      </c>
      <c r="H12" s="170" t="s">
        <v>265</v>
      </c>
      <c r="I12" s="14"/>
      <c r="J12" s="29"/>
      <c r="K12" s="52"/>
      <c r="L12" s="1"/>
      <c r="M12" s="8"/>
      <c r="N12" s="8"/>
      <c r="O12" s="8"/>
      <c r="P12" s="143"/>
      <c r="Q12" s="58"/>
      <c r="R12" s="59"/>
      <c r="S12" s="11"/>
      <c r="T12" s="21"/>
      <c r="U12" s="77"/>
      <c r="V12" s="144"/>
      <c r="W12" s="77"/>
      <c r="X12" s="145"/>
      <c r="Y12" s="145"/>
      <c r="Z12" s="145"/>
      <c r="AA12" s="145"/>
      <c r="AB12" s="144">
        <v>0</v>
      </c>
      <c r="AC12" s="144">
        <v>0</v>
      </c>
      <c r="AD12" s="144"/>
      <c r="AE12" s="144"/>
      <c r="AF12" s="144"/>
      <c r="AG12" s="144"/>
      <c r="AH12" s="144">
        <v>0</v>
      </c>
      <c r="AI12" s="144">
        <v>0</v>
      </c>
      <c r="AJ12" s="144"/>
      <c r="AK12" s="144"/>
      <c r="AL12" s="144"/>
      <c r="AM12" s="144"/>
      <c r="AN12" s="144"/>
      <c r="AO12" s="144"/>
      <c r="AP12" s="144"/>
      <c r="AQ12" s="145"/>
      <c r="AR12" s="144"/>
      <c r="AS12" s="144"/>
      <c r="AT12" s="145"/>
      <c r="AU12" s="145"/>
      <c r="AV12" s="145"/>
      <c r="AW12" s="145"/>
      <c r="AX12" s="145"/>
      <c r="AY12" s="145"/>
      <c r="AZ12" s="144"/>
      <c r="BA12" s="144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5"/>
      <c r="CI12" s="145"/>
      <c r="CJ12" s="145"/>
      <c r="CK12" s="145"/>
    </row>
    <row r="13" spans="1:89" x14ac:dyDescent="0.25">
      <c r="A13" s="138" t="s">
        <v>257</v>
      </c>
      <c r="C13" s="8">
        <v>5</v>
      </c>
      <c r="D13" s="12" t="s">
        <v>418</v>
      </c>
      <c r="E13" s="12" t="s">
        <v>409</v>
      </c>
      <c r="F13" s="115">
        <v>18</v>
      </c>
      <c r="G13" s="170" t="s">
        <v>270</v>
      </c>
      <c r="H13" s="170" t="s">
        <v>265</v>
      </c>
      <c r="I13" s="14"/>
      <c r="J13" s="29"/>
      <c r="K13" s="52"/>
      <c r="L13" s="1"/>
      <c r="M13" s="8"/>
      <c r="N13" s="8"/>
      <c r="O13" s="8"/>
      <c r="P13" s="143"/>
      <c r="Q13" s="58"/>
      <c r="R13" s="59"/>
      <c r="S13" s="11"/>
      <c r="T13" s="21"/>
      <c r="U13" s="77"/>
      <c r="V13" s="144"/>
      <c r="W13" s="77"/>
      <c r="X13" s="145"/>
      <c r="Y13" s="145"/>
      <c r="Z13" s="144"/>
      <c r="AA13" s="145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5"/>
      <c r="AR13" s="144"/>
      <c r="AS13" s="144"/>
      <c r="AT13" s="145"/>
      <c r="AU13" s="145"/>
      <c r="AV13" s="145"/>
      <c r="AW13" s="145"/>
      <c r="AX13" s="145"/>
      <c r="AY13" s="145"/>
      <c r="AZ13" s="144"/>
      <c r="BA13" s="144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</row>
    <row r="14" spans="1:89" x14ac:dyDescent="0.25">
      <c r="A14" s="138" t="s">
        <v>257</v>
      </c>
      <c r="B14" s="48" t="s">
        <v>3</v>
      </c>
      <c r="C14" s="8">
        <v>9</v>
      </c>
      <c r="D14" s="9" t="s">
        <v>419</v>
      </c>
      <c r="E14" s="9" t="s">
        <v>285</v>
      </c>
      <c r="F14" s="117">
        <v>0</v>
      </c>
      <c r="G14" s="169" t="s">
        <v>286</v>
      </c>
      <c r="H14" s="169" t="s">
        <v>265</v>
      </c>
      <c r="I14" s="77"/>
      <c r="J14" s="29"/>
      <c r="K14" s="52"/>
      <c r="L14" s="31"/>
      <c r="M14" s="29"/>
      <c r="N14" s="29"/>
      <c r="O14" s="29"/>
      <c r="P14" s="143"/>
      <c r="Q14" s="58"/>
      <c r="R14" s="74"/>
      <c r="S14" s="11"/>
      <c r="T14" s="21"/>
      <c r="U14" s="77"/>
      <c r="V14" s="144"/>
      <c r="W14" s="77"/>
      <c r="X14" s="145"/>
      <c r="Y14" s="145"/>
      <c r="Z14" s="144"/>
      <c r="AA14" s="144"/>
      <c r="AB14" s="144">
        <v>0</v>
      </c>
      <c r="AC14" s="144">
        <v>0</v>
      </c>
      <c r="AD14" s="144"/>
      <c r="AE14" s="144"/>
      <c r="AF14" s="144"/>
      <c r="AG14" s="144"/>
      <c r="AH14" s="144">
        <v>0</v>
      </c>
      <c r="AI14" s="144">
        <v>0</v>
      </c>
      <c r="AJ14" s="144"/>
      <c r="AK14" s="144"/>
      <c r="AL14" s="144"/>
      <c r="AM14" s="144"/>
      <c r="AN14" s="144"/>
      <c r="AO14" s="144"/>
      <c r="AP14" s="144"/>
      <c r="AQ14" s="145"/>
      <c r="AR14" s="144"/>
      <c r="AS14" s="144"/>
      <c r="AT14" s="145"/>
      <c r="AU14" s="145"/>
      <c r="AV14" s="145"/>
      <c r="AW14" s="145"/>
      <c r="AX14" s="145"/>
      <c r="AY14" s="145"/>
      <c r="AZ14" s="144"/>
      <c r="BA14" s="144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</row>
    <row r="15" spans="1:89" x14ac:dyDescent="0.25">
      <c r="A15" s="138" t="s">
        <v>257</v>
      </c>
      <c r="B15" s="48" t="s">
        <v>3</v>
      </c>
      <c r="C15" s="8">
        <v>8</v>
      </c>
      <c r="D15" s="9" t="s">
        <v>420</v>
      </c>
      <c r="E15" s="12" t="s">
        <v>410</v>
      </c>
      <c r="F15" s="117">
        <v>2</v>
      </c>
      <c r="G15" s="170" t="s">
        <v>270</v>
      </c>
      <c r="H15" s="170" t="s">
        <v>265</v>
      </c>
      <c r="I15" s="77"/>
      <c r="J15" s="29"/>
      <c r="K15" s="52"/>
      <c r="L15" s="31"/>
      <c r="M15" s="8"/>
      <c r="N15" s="8"/>
      <c r="O15" s="8"/>
      <c r="P15" s="143"/>
      <c r="Q15" s="58"/>
      <c r="R15" s="59"/>
      <c r="S15" s="11"/>
      <c r="T15" s="21"/>
      <c r="U15" s="77"/>
      <c r="V15" s="144"/>
      <c r="W15" s="77"/>
      <c r="X15" s="145"/>
      <c r="Y15" s="145"/>
      <c r="Z15" s="145"/>
      <c r="AA15" s="145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5"/>
      <c r="AR15" s="144"/>
      <c r="AS15" s="144"/>
      <c r="AT15" s="145"/>
      <c r="AU15" s="145"/>
      <c r="AV15" s="145"/>
      <c r="AW15" s="145"/>
      <c r="AX15" s="145"/>
      <c r="AY15" s="145"/>
      <c r="AZ15" s="144"/>
      <c r="BA15" s="144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</row>
    <row r="16" spans="1:89" x14ac:dyDescent="0.25">
      <c r="A16" s="138" t="s">
        <v>257</v>
      </c>
      <c r="B16" s="48" t="s">
        <v>3</v>
      </c>
      <c r="C16" s="8">
        <v>10</v>
      </c>
      <c r="D16" s="12" t="s">
        <v>280</v>
      </c>
      <c r="E16" s="12" t="s">
        <v>281</v>
      </c>
      <c r="F16" s="115">
        <v>2</v>
      </c>
      <c r="G16" s="170" t="s">
        <v>5</v>
      </c>
      <c r="H16" s="170" t="s">
        <v>421</v>
      </c>
      <c r="I16" s="14"/>
      <c r="J16" s="29"/>
      <c r="K16" s="52"/>
      <c r="L16" s="1"/>
      <c r="M16" s="8"/>
      <c r="N16" s="8"/>
      <c r="O16" s="8"/>
      <c r="P16" s="143"/>
      <c r="Q16" s="58"/>
      <c r="R16" s="59"/>
      <c r="S16" s="11"/>
      <c r="T16" s="21"/>
      <c r="U16" s="77"/>
      <c r="V16" s="144"/>
      <c r="W16" s="77"/>
      <c r="X16" s="145"/>
      <c r="Y16" s="145"/>
      <c r="Z16" s="144"/>
      <c r="AA16" s="145"/>
      <c r="AB16" s="144"/>
      <c r="AC16" s="144"/>
      <c r="AD16" s="144"/>
      <c r="AE16" s="144"/>
      <c r="AF16" s="144">
        <v>0</v>
      </c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5"/>
      <c r="AR16" s="144"/>
      <c r="AS16" s="144"/>
      <c r="AT16" s="145"/>
      <c r="AU16" s="145"/>
      <c r="AV16" s="145"/>
      <c r="AW16" s="145"/>
      <c r="AX16" s="145"/>
      <c r="AY16" s="145"/>
      <c r="AZ16" s="144"/>
      <c r="BA16" s="144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</row>
    <row r="17" spans="1:89" x14ac:dyDescent="0.25">
      <c r="A17" s="138" t="s">
        <v>257</v>
      </c>
      <c r="B17" s="48" t="s">
        <v>3</v>
      </c>
      <c r="C17" s="8">
        <v>11</v>
      </c>
      <c r="D17" s="9" t="s">
        <v>316</v>
      </c>
      <c r="E17" s="9" t="s">
        <v>317</v>
      </c>
      <c r="F17" s="115">
        <v>0</v>
      </c>
      <c r="G17" s="170" t="s">
        <v>318</v>
      </c>
      <c r="H17" s="169" t="s">
        <v>354</v>
      </c>
      <c r="I17" s="77"/>
      <c r="J17" s="29"/>
      <c r="K17" s="52"/>
      <c r="L17" s="31"/>
      <c r="M17" s="29"/>
      <c r="N17" s="29"/>
      <c r="O17" s="29"/>
      <c r="P17" s="143"/>
      <c r="Q17" s="58"/>
      <c r="R17" s="59"/>
      <c r="S17" s="11"/>
      <c r="T17" s="21"/>
      <c r="U17" s="77"/>
      <c r="V17" s="144"/>
      <c r="W17" s="77"/>
      <c r="X17" s="145"/>
      <c r="Y17" s="145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5"/>
      <c r="AR17" s="144"/>
      <c r="AS17" s="144"/>
      <c r="AT17" s="145"/>
      <c r="AU17" s="145"/>
      <c r="AV17" s="145"/>
      <c r="AW17" s="145"/>
      <c r="AX17" s="145"/>
      <c r="AY17" s="145"/>
      <c r="AZ17" s="144"/>
      <c r="BA17" s="144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5"/>
      <c r="CA17" s="145"/>
      <c r="CB17" s="145"/>
      <c r="CC17" s="145"/>
      <c r="CD17" s="145"/>
      <c r="CE17" s="145"/>
      <c r="CF17" s="145"/>
      <c r="CG17" s="145"/>
      <c r="CH17" s="145"/>
      <c r="CI17" s="145"/>
      <c r="CJ17" s="145"/>
      <c r="CK17" s="145"/>
    </row>
    <row r="18" spans="1:89" x14ac:dyDescent="0.25">
      <c r="A18" s="138" t="s">
        <v>257</v>
      </c>
      <c r="B18" s="48" t="s">
        <v>3</v>
      </c>
      <c r="C18" s="8">
        <v>12</v>
      </c>
      <c r="D18" s="9" t="s">
        <v>277</v>
      </c>
      <c r="E18" s="9" t="s">
        <v>278</v>
      </c>
      <c r="F18" s="117">
        <v>0</v>
      </c>
      <c r="G18" s="171" t="s">
        <v>279</v>
      </c>
      <c r="H18" s="171" t="s">
        <v>279</v>
      </c>
      <c r="I18" s="31"/>
      <c r="J18" s="29"/>
      <c r="K18" s="52"/>
      <c r="L18" s="31"/>
      <c r="M18" s="29"/>
      <c r="N18" s="29"/>
      <c r="O18" s="29"/>
      <c r="P18" s="143"/>
      <c r="Q18" s="58"/>
      <c r="R18" s="59"/>
      <c r="S18" s="11"/>
      <c r="T18" s="21"/>
      <c r="U18" s="77"/>
      <c r="V18" s="144"/>
      <c r="W18" s="77"/>
      <c r="X18" s="145"/>
      <c r="Y18" s="145"/>
      <c r="Z18" s="145"/>
      <c r="AA18" s="145"/>
      <c r="AB18" s="144"/>
      <c r="AC18" s="144"/>
      <c r="AD18" s="145"/>
      <c r="AE18" s="145"/>
      <c r="AF18" s="144"/>
      <c r="AG18" s="144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5"/>
      <c r="CA18" s="145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</row>
    <row r="19" spans="1:89" x14ac:dyDescent="0.25">
      <c r="A19" s="138" t="s">
        <v>257</v>
      </c>
      <c r="B19" s="48" t="s">
        <v>3</v>
      </c>
      <c r="C19" s="8">
        <v>13</v>
      </c>
      <c r="D19" s="12" t="s">
        <v>268</v>
      </c>
      <c r="E19" s="13" t="s">
        <v>269</v>
      </c>
      <c r="F19" s="115">
        <v>2</v>
      </c>
      <c r="G19" s="170" t="s">
        <v>270</v>
      </c>
      <c r="H19" s="170" t="s">
        <v>265</v>
      </c>
      <c r="I19" s="14"/>
      <c r="J19" s="29"/>
      <c r="K19" s="52"/>
      <c r="L19" s="1"/>
      <c r="M19" s="8"/>
      <c r="N19" s="8"/>
      <c r="O19" s="8"/>
      <c r="P19" s="143"/>
      <c r="Q19" s="58"/>
      <c r="R19" s="59"/>
      <c r="S19" s="11"/>
      <c r="T19" s="21"/>
      <c r="U19" s="77"/>
      <c r="V19" s="144"/>
      <c r="W19" s="77"/>
      <c r="X19" s="145"/>
      <c r="Y19" s="145"/>
      <c r="Z19" s="145"/>
      <c r="AA19" s="145"/>
      <c r="AB19" s="144">
        <v>0</v>
      </c>
      <c r="AC19" s="144">
        <v>0</v>
      </c>
      <c r="AD19" s="144"/>
      <c r="AE19" s="144"/>
      <c r="AF19" s="144"/>
      <c r="AG19" s="144"/>
      <c r="AH19" s="144">
        <v>0</v>
      </c>
      <c r="AI19" s="144">
        <v>0</v>
      </c>
      <c r="AJ19" s="145"/>
      <c r="AK19" s="145"/>
      <c r="AL19" s="145"/>
      <c r="AM19" s="145"/>
      <c r="AN19" s="145"/>
      <c r="AO19" s="145"/>
      <c r="AP19" s="145"/>
      <c r="AQ19" s="145"/>
      <c r="AR19" s="144"/>
      <c r="AS19" s="144"/>
      <c r="AT19" s="145"/>
      <c r="AU19" s="145"/>
      <c r="AV19" s="145"/>
      <c r="AW19" s="145"/>
      <c r="AX19" s="145"/>
      <c r="AY19" s="145"/>
      <c r="AZ19" s="144"/>
      <c r="BA19" s="144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  <c r="CC19" s="145"/>
      <c r="CD19" s="145"/>
      <c r="CE19" s="145"/>
      <c r="CF19" s="145"/>
      <c r="CG19" s="145"/>
      <c r="CH19" s="145"/>
      <c r="CI19" s="145"/>
      <c r="CJ19" s="145"/>
      <c r="CK19" s="145"/>
    </row>
    <row r="20" spans="1:89" x14ac:dyDescent="0.25">
      <c r="A20" s="138" t="s">
        <v>257</v>
      </c>
      <c r="B20" s="48" t="s">
        <v>3</v>
      </c>
      <c r="C20" s="8">
        <v>14</v>
      </c>
      <c r="D20" s="9" t="s">
        <v>401</v>
      </c>
      <c r="E20" s="9" t="s">
        <v>275</v>
      </c>
      <c r="F20" s="118">
        <v>0</v>
      </c>
      <c r="G20" s="169" t="s">
        <v>276</v>
      </c>
      <c r="H20" s="169" t="s">
        <v>276</v>
      </c>
      <c r="I20" s="31"/>
      <c r="J20" s="29"/>
      <c r="K20" s="52"/>
      <c r="L20" s="31"/>
      <c r="M20" s="29"/>
      <c r="N20" s="29"/>
      <c r="O20" s="29"/>
      <c r="P20" s="143"/>
      <c r="Q20" s="58"/>
      <c r="R20" s="59"/>
      <c r="S20" s="11"/>
      <c r="T20" s="21"/>
      <c r="U20" s="77"/>
      <c r="V20" s="144"/>
      <c r="W20" s="77"/>
      <c r="X20" s="145"/>
      <c r="Y20" s="145"/>
      <c r="Z20" s="145"/>
      <c r="AA20" s="145"/>
      <c r="AB20" s="144"/>
      <c r="AC20" s="144"/>
      <c r="AD20" s="145"/>
      <c r="AE20" s="145"/>
      <c r="AF20" s="144"/>
      <c r="AG20" s="144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5"/>
      <c r="CG20" s="145"/>
      <c r="CH20" s="145"/>
      <c r="CI20" s="145"/>
      <c r="CJ20" s="145"/>
      <c r="CK20" s="145"/>
    </row>
    <row r="21" spans="1:89" x14ac:dyDescent="0.25">
      <c r="A21" s="138" t="s">
        <v>257</v>
      </c>
      <c r="B21" s="48" t="s">
        <v>3</v>
      </c>
      <c r="C21" s="8">
        <v>15</v>
      </c>
      <c r="D21" s="12" t="s">
        <v>271</v>
      </c>
      <c r="E21" s="13" t="s">
        <v>272</v>
      </c>
      <c r="F21" s="128">
        <v>1</v>
      </c>
      <c r="G21" s="170" t="s">
        <v>273</v>
      </c>
      <c r="H21" s="170" t="s">
        <v>274</v>
      </c>
      <c r="I21" s="14"/>
      <c r="J21" s="29"/>
      <c r="K21" s="29"/>
      <c r="L21" s="1"/>
      <c r="M21" s="8"/>
      <c r="N21" s="8"/>
      <c r="O21" s="8"/>
      <c r="P21" s="143"/>
      <c r="Q21" s="58"/>
      <c r="R21" s="59"/>
      <c r="S21" s="12"/>
      <c r="T21" s="21"/>
      <c r="U21" s="77"/>
      <c r="V21" s="144"/>
      <c r="W21" s="77"/>
      <c r="X21" s="145"/>
      <c r="Y21" s="145"/>
      <c r="Z21" s="145"/>
      <c r="AA21" s="145"/>
      <c r="AB21" s="144">
        <v>0</v>
      </c>
      <c r="AC21" s="144">
        <v>0</v>
      </c>
      <c r="AD21" s="144">
        <v>0</v>
      </c>
      <c r="AE21" s="144">
        <v>0</v>
      </c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5"/>
      <c r="AR21" s="144"/>
      <c r="AS21" s="144"/>
      <c r="AT21" s="145"/>
      <c r="AU21" s="145"/>
      <c r="AV21" s="145"/>
      <c r="AW21" s="145"/>
      <c r="AX21" s="145"/>
      <c r="AY21" s="145"/>
      <c r="AZ21" s="144"/>
      <c r="BA21" s="144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5"/>
      <c r="CG21" s="145"/>
      <c r="CH21" s="145"/>
      <c r="CI21" s="145"/>
      <c r="CJ21" s="145"/>
      <c r="CK21" s="145"/>
    </row>
    <row r="22" spans="1:89" x14ac:dyDescent="0.25">
      <c r="A22" s="138" t="s">
        <v>257</v>
      </c>
      <c r="B22" s="48" t="s">
        <v>3</v>
      </c>
      <c r="C22" s="8">
        <v>16</v>
      </c>
      <c r="D22" s="12" t="s">
        <v>355</v>
      </c>
      <c r="E22" s="12" t="s">
        <v>297</v>
      </c>
      <c r="F22" s="117">
        <v>3</v>
      </c>
      <c r="G22" s="170" t="s">
        <v>298</v>
      </c>
      <c r="H22" s="170" t="s">
        <v>299</v>
      </c>
      <c r="I22" s="14"/>
      <c r="J22" s="29"/>
      <c r="K22" s="52"/>
      <c r="L22" s="1"/>
      <c r="M22" s="8"/>
      <c r="N22" s="8"/>
      <c r="O22" s="8"/>
      <c r="P22" s="143"/>
      <c r="Q22" s="58"/>
      <c r="R22" s="59"/>
      <c r="S22" s="11"/>
      <c r="T22" s="21"/>
      <c r="U22" s="77"/>
      <c r="V22" s="144"/>
      <c r="W22" s="77"/>
      <c r="X22" s="145"/>
      <c r="Y22" s="145"/>
      <c r="Z22" s="145"/>
      <c r="AA22" s="145"/>
      <c r="AB22" s="144">
        <v>0</v>
      </c>
      <c r="AC22" s="144">
        <v>0</v>
      </c>
      <c r="AD22" s="144"/>
      <c r="AE22" s="144"/>
      <c r="AF22" s="144">
        <v>0</v>
      </c>
      <c r="AG22" s="144">
        <v>0</v>
      </c>
      <c r="AH22" s="144"/>
      <c r="AI22" s="144"/>
      <c r="AJ22" s="144"/>
      <c r="AK22" s="144"/>
      <c r="AL22" s="144"/>
      <c r="AM22" s="144"/>
      <c r="AN22" s="144"/>
      <c r="AO22" s="144"/>
      <c r="AP22" s="144"/>
      <c r="AQ22" s="145"/>
      <c r="AR22" s="144"/>
      <c r="AS22" s="144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145"/>
      <c r="BZ22" s="145"/>
      <c r="CA22" s="145"/>
      <c r="CB22" s="145"/>
      <c r="CC22" s="145"/>
      <c r="CD22" s="145"/>
      <c r="CE22" s="145"/>
      <c r="CF22" s="145"/>
      <c r="CG22" s="145"/>
      <c r="CH22" s="145"/>
      <c r="CI22" s="145"/>
      <c r="CJ22" s="145"/>
      <c r="CK22" s="145"/>
    </row>
    <row r="23" spans="1:89" x14ac:dyDescent="0.25">
      <c r="A23" s="138" t="s">
        <v>257</v>
      </c>
      <c r="B23" s="48" t="s">
        <v>3</v>
      </c>
      <c r="C23" s="8">
        <v>20</v>
      </c>
      <c r="D23" s="12" t="s">
        <v>292</v>
      </c>
      <c r="E23" s="9" t="s">
        <v>293</v>
      </c>
      <c r="F23" s="117">
        <v>0</v>
      </c>
      <c r="G23" s="169" t="s">
        <v>294</v>
      </c>
      <c r="H23" s="169" t="s">
        <v>265</v>
      </c>
      <c r="I23" s="77"/>
      <c r="J23" s="29"/>
      <c r="K23" s="52"/>
      <c r="L23" s="31"/>
      <c r="M23" s="8"/>
      <c r="N23" s="8"/>
      <c r="O23" s="8"/>
      <c r="P23" s="143"/>
      <c r="Q23" s="58"/>
      <c r="R23" s="59"/>
      <c r="S23" s="11"/>
      <c r="T23" s="21"/>
      <c r="U23" s="77"/>
      <c r="V23" s="144"/>
      <c r="W23" s="77"/>
      <c r="X23" s="145"/>
      <c r="Y23" s="145"/>
      <c r="Z23" s="145"/>
      <c r="AA23" s="145"/>
      <c r="AB23" s="144">
        <v>0</v>
      </c>
      <c r="AC23" s="144">
        <v>0</v>
      </c>
      <c r="AD23" s="144"/>
      <c r="AE23" s="144"/>
      <c r="AF23" s="144"/>
      <c r="AG23" s="144"/>
      <c r="AH23" s="144">
        <v>0</v>
      </c>
      <c r="AI23" s="144">
        <v>0</v>
      </c>
      <c r="AJ23" s="144"/>
      <c r="AK23" s="144"/>
      <c r="AL23" s="144"/>
      <c r="AM23" s="144"/>
      <c r="AN23" s="144"/>
      <c r="AO23" s="144"/>
      <c r="AP23" s="144"/>
      <c r="AQ23" s="145"/>
      <c r="AR23" s="144"/>
      <c r="AS23" s="144"/>
      <c r="AT23" s="145"/>
      <c r="AU23" s="145"/>
      <c r="AV23" s="145"/>
      <c r="AW23" s="145"/>
      <c r="AX23" s="145"/>
      <c r="AY23" s="145"/>
      <c r="AZ23" s="144"/>
      <c r="BA23" s="144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5"/>
      <c r="CA23" s="145"/>
      <c r="CB23" s="145"/>
      <c r="CC23" s="145"/>
      <c r="CD23" s="145"/>
      <c r="CE23" s="145"/>
      <c r="CF23" s="145"/>
      <c r="CG23" s="145"/>
      <c r="CH23" s="145"/>
      <c r="CI23" s="145"/>
      <c r="CJ23" s="145"/>
      <c r="CK23" s="145"/>
    </row>
    <row r="24" spans="1:89" x14ac:dyDescent="0.25">
      <c r="A24" s="138" t="s">
        <v>257</v>
      </c>
      <c r="B24" s="48" t="s">
        <v>3</v>
      </c>
      <c r="C24" s="8">
        <v>17</v>
      </c>
      <c r="D24" s="12" t="s">
        <v>289</v>
      </c>
      <c r="E24" s="9" t="s">
        <v>290</v>
      </c>
      <c r="F24" s="118">
        <v>0</v>
      </c>
      <c r="G24" s="169" t="s">
        <v>291</v>
      </c>
      <c r="H24" s="169" t="s">
        <v>265</v>
      </c>
      <c r="I24" s="77"/>
      <c r="J24" s="29"/>
      <c r="K24" s="52"/>
      <c r="L24" s="31"/>
      <c r="M24" s="8"/>
      <c r="N24" s="8"/>
      <c r="O24" s="8"/>
      <c r="P24" s="143"/>
      <c r="Q24" s="58"/>
      <c r="R24" s="59"/>
      <c r="S24" s="11"/>
      <c r="T24" s="21"/>
      <c r="U24" s="77"/>
      <c r="V24" s="144"/>
      <c r="W24" s="77"/>
      <c r="X24" s="145"/>
      <c r="Y24" s="145"/>
      <c r="Z24" s="145"/>
      <c r="AA24" s="145"/>
      <c r="AB24" s="144">
        <v>0</v>
      </c>
      <c r="AC24" s="144">
        <v>0</v>
      </c>
      <c r="AD24" s="144"/>
      <c r="AE24" s="144"/>
      <c r="AF24" s="144"/>
      <c r="AG24" s="144"/>
      <c r="AH24" s="144">
        <v>0</v>
      </c>
      <c r="AI24" s="144">
        <v>0</v>
      </c>
      <c r="AJ24" s="144"/>
      <c r="AK24" s="144"/>
      <c r="AL24" s="144"/>
      <c r="AM24" s="144"/>
      <c r="AN24" s="144"/>
      <c r="AO24" s="144"/>
      <c r="AP24" s="144"/>
      <c r="AQ24" s="145"/>
      <c r="AR24" s="144"/>
      <c r="AS24" s="144"/>
      <c r="AT24" s="145"/>
      <c r="AU24" s="145"/>
      <c r="AV24" s="145"/>
      <c r="AW24" s="145"/>
      <c r="AX24" s="145"/>
      <c r="AY24" s="145"/>
      <c r="AZ24" s="144"/>
      <c r="BA24" s="144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45"/>
      <c r="CE24" s="145"/>
      <c r="CF24" s="145"/>
      <c r="CG24" s="145"/>
      <c r="CH24" s="145"/>
      <c r="CI24" s="145"/>
      <c r="CJ24" s="145"/>
      <c r="CK24" s="145"/>
    </row>
    <row r="25" spans="1:89" x14ac:dyDescent="0.25">
      <c r="A25" s="138" t="s">
        <v>257</v>
      </c>
      <c r="B25" s="48" t="s">
        <v>3</v>
      </c>
      <c r="C25" s="8">
        <v>18</v>
      </c>
      <c r="D25" s="12" t="s">
        <v>287</v>
      </c>
      <c r="E25" s="12" t="s">
        <v>288</v>
      </c>
      <c r="F25" s="125">
        <v>0</v>
      </c>
      <c r="G25" s="170" t="s">
        <v>270</v>
      </c>
      <c r="H25" s="170" t="s">
        <v>265</v>
      </c>
      <c r="I25" s="14"/>
      <c r="J25" s="29"/>
      <c r="K25" s="52"/>
      <c r="L25" s="1"/>
      <c r="M25" s="8"/>
      <c r="N25" s="8"/>
      <c r="O25" s="8"/>
      <c r="P25" s="143"/>
      <c r="Q25" s="58"/>
      <c r="R25" s="59"/>
      <c r="S25" s="11"/>
      <c r="T25" s="21"/>
      <c r="U25" s="77"/>
      <c r="V25" s="144"/>
      <c r="W25" s="77"/>
      <c r="X25" s="145"/>
      <c r="Y25" s="145"/>
      <c r="Z25" s="145"/>
      <c r="AA25" s="145"/>
      <c r="AB25" s="144">
        <v>0</v>
      </c>
      <c r="AC25" s="144">
        <v>0</v>
      </c>
      <c r="AD25" s="144"/>
      <c r="AE25" s="144"/>
      <c r="AF25" s="144"/>
      <c r="AG25" s="144"/>
      <c r="AH25" s="144">
        <v>0</v>
      </c>
      <c r="AI25" s="144">
        <v>0</v>
      </c>
      <c r="AJ25" s="144"/>
      <c r="AK25" s="144"/>
      <c r="AL25" s="144"/>
      <c r="AM25" s="144"/>
      <c r="AN25" s="144"/>
      <c r="AO25" s="144"/>
      <c r="AP25" s="144"/>
      <c r="AQ25" s="145"/>
      <c r="AR25" s="144"/>
      <c r="AS25" s="144"/>
      <c r="AT25" s="145"/>
      <c r="AU25" s="145"/>
      <c r="AV25" s="145"/>
      <c r="AW25" s="145"/>
      <c r="AX25" s="145"/>
      <c r="AY25" s="145"/>
      <c r="AZ25" s="144"/>
      <c r="BA25" s="144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145"/>
      <c r="BR25" s="145"/>
      <c r="BS25" s="145"/>
      <c r="BT25" s="145"/>
      <c r="BU25" s="145"/>
      <c r="BV25" s="145"/>
      <c r="BW25" s="145"/>
      <c r="BX25" s="145"/>
      <c r="BY25" s="145"/>
      <c r="BZ25" s="145"/>
      <c r="CA25" s="145"/>
      <c r="CB25" s="145"/>
      <c r="CC25" s="145"/>
      <c r="CD25" s="145"/>
      <c r="CE25" s="145"/>
      <c r="CF25" s="145"/>
      <c r="CG25" s="145"/>
      <c r="CH25" s="145"/>
      <c r="CI25" s="145"/>
      <c r="CJ25" s="145"/>
      <c r="CK25" s="145"/>
    </row>
    <row r="26" spans="1:89" x14ac:dyDescent="0.25">
      <c r="A26" s="138" t="s">
        <v>257</v>
      </c>
      <c r="C26" s="8">
        <v>19</v>
      </c>
      <c r="D26" s="12" t="s">
        <v>356</v>
      </c>
      <c r="E26" s="12" t="s">
        <v>411</v>
      </c>
      <c r="F26" s="117">
        <v>7</v>
      </c>
      <c r="G26" s="170" t="s">
        <v>270</v>
      </c>
      <c r="H26" s="170" t="s">
        <v>265</v>
      </c>
      <c r="I26" s="77"/>
      <c r="J26" s="29"/>
      <c r="K26" s="52"/>
      <c r="L26" s="31"/>
      <c r="M26" s="29"/>
      <c r="N26" s="29"/>
      <c r="O26" s="29"/>
      <c r="P26" s="143"/>
      <c r="Q26" s="58"/>
      <c r="R26" s="74"/>
      <c r="S26" s="11"/>
      <c r="T26" s="21"/>
      <c r="U26" s="77"/>
      <c r="V26" s="144"/>
      <c r="W26" s="77"/>
      <c r="X26" s="145"/>
      <c r="Y26" s="145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5"/>
      <c r="AR26" s="144"/>
      <c r="AS26" s="144"/>
      <c r="AT26" s="145"/>
      <c r="AU26" s="145"/>
      <c r="AV26" s="145"/>
      <c r="AW26" s="145"/>
      <c r="AX26" s="145"/>
      <c r="AY26" s="145"/>
      <c r="AZ26" s="144"/>
      <c r="BA26" s="144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X26" s="145"/>
      <c r="BY26" s="145"/>
      <c r="BZ26" s="145"/>
      <c r="CA26" s="145"/>
      <c r="CB26" s="145"/>
      <c r="CC26" s="145"/>
      <c r="CD26" s="145"/>
      <c r="CE26" s="145"/>
      <c r="CF26" s="145"/>
      <c r="CG26" s="145"/>
      <c r="CH26" s="145"/>
      <c r="CI26" s="145"/>
      <c r="CJ26" s="145"/>
      <c r="CK26" s="145"/>
    </row>
    <row r="27" spans="1:89" x14ac:dyDescent="0.25">
      <c r="A27" s="138" t="s">
        <v>257</v>
      </c>
      <c r="B27" s="48" t="s">
        <v>3</v>
      </c>
      <c r="C27" s="8">
        <v>21</v>
      </c>
      <c r="D27" s="9" t="s">
        <v>295</v>
      </c>
      <c r="E27" s="76" t="s">
        <v>296</v>
      </c>
      <c r="F27" s="117">
        <v>0</v>
      </c>
      <c r="G27" s="170" t="s">
        <v>5</v>
      </c>
      <c r="H27" s="170" t="s">
        <v>5</v>
      </c>
      <c r="I27" s="77"/>
      <c r="J27" s="29"/>
      <c r="K27" s="52"/>
      <c r="L27" s="31"/>
      <c r="M27" s="8"/>
      <c r="N27" s="8"/>
      <c r="O27" s="8"/>
      <c r="P27" s="143"/>
      <c r="Q27" s="58"/>
      <c r="R27" s="59"/>
      <c r="S27" s="11"/>
      <c r="T27" s="21"/>
      <c r="U27" s="77"/>
      <c r="V27" s="144"/>
      <c r="W27" s="77"/>
      <c r="X27" s="145"/>
      <c r="Y27" s="145"/>
      <c r="Z27" s="145"/>
      <c r="AA27" s="145"/>
      <c r="AB27" s="144">
        <v>0</v>
      </c>
      <c r="AC27" s="144">
        <v>0</v>
      </c>
      <c r="AD27" s="144">
        <v>0</v>
      </c>
      <c r="AE27" s="144">
        <v>0</v>
      </c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5"/>
      <c r="AR27" s="144"/>
      <c r="AS27" s="144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  <c r="BR27" s="145"/>
      <c r="BS27" s="145"/>
      <c r="BT27" s="145"/>
      <c r="BU27" s="145"/>
      <c r="BV27" s="145"/>
      <c r="BW27" s="145"/>
      <c r="BX27" s="145"/>
      <c r="BY27" s="145"/>
      <c r="BZ27" s="145"/>
      <c r="CA27" s="145"/>
      <c r="CB27" s="145"/>
      <c r="CC27" s="145"/>
      <c r="CD27" s="145"/>
      <c r="CE27" s="145"/>
      <c r="CF27" s="145"/>
      <c r="CG27" s="145"/>
      <c r="CH27" s="145"/>
      <c r="CI27" s="145"/>
      <c r="CJ27" s="145"/>
      <c r="CK27" s="145"/>
    </row>
    <row r="28" spans="1:89" x14ac:dyDescent="0.25">
      <c r="A28" s="138" t="s">
        <v>257</v>
      </c>
      <c r="B28" s="48" t="s">
        <v>3</v>
      </c>
      <c r="C28" s="8">
        <v>22</v>
      </c>
      <c r="D28" s="9" t="s">
        <v>300</v>
      </c>
      <c r="E28" s="9" t="s">
        <v>301</v>
      </c>
      <c r="F28" s="117">
        <v>2</v>
      </c>
      <c r="G28" s="169" t="s">
        <v>291</v>
      </c>
      <c r="H28" s="169" t="s">
        <v>265</v>
      </c>
      <c r="I28" s="77"/>
      <c r="J28" s="29"/>
      <c r="K28" s="52"/>
      <c r="L28" s="31"/>
      <c r="M28" s="29"/>
      <c r="N28" s="29"/>
      <c r="O28" s="29"/>
      <c r="P28" s="143"/>
      <c r="Q28" s="58"/>
      <c r="R28" s="59"/>
      <c r="S28" s="11"/>
      <c r="T28" s="21"/>
      <c r="U28" s="77"/>
      <c r="V28" s="144"/>
      <c r="W28" s="77"/>
      <c r="X28" s="145"/>
      <c r="Y28" s="145"/>
      <c r="Z28" s="145"/>
      <c r="AA28" s="145"/>
      <c r="AB28" s="144">
        <v>0</v>
      </c>
      <c r="AC28" s="144">
        <v>0</v>
      </c>
      <c r="AD28" s="144"/>
      <c r="AE28" s="144"/>
      <c r="AF28" s="144"/>
      <c r="AG28" s="144"/>
      <c r="AH28" s="144"/>
      <c r="AI28" s="144"/>
      <c r="AJ28" s="144">
        <v>0</v>
      </c>
      <c r="AK28" s="144">
        <v>0</v>
      </c>
      <c r="AL28" s="144"/>
      <c r="AM28" s="144"/>
      <c r="AN28" s="144"/>
      <c r="AO28" s="144"/>
      <c r="AP28" s="144"/>
      <c r="AQ28" s="145"/>
      <c r="AR28" s="144"/>
      <c r="AS28" s="144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5"/>
      <c r="CE28" s="145"/>
      <c r="CF28" s="145"/>
      <c r="CG28" s="145"/>
      <c r="CH28" s="145"/>
      <c r="CI28" s="145"/>
      <c r="CJ28" s="145"/>
      <c r="CK28" s="145"/>
    </row>
    <row r="29" spans="1:89" x14ac:dyDescent="0.25">
      <c r="A29" s="138" t="s">
        <v>257</v>
      </c>
      <c r="B29" s="48" t="s">
        <v>3</v>
      </c>
      <c r="C29" s="8">
        <v>23</v>
      </c>
      <c r="D29" s="9" t="s">
        <v>302</v>
      </c>
      <c r="E29" s="9" t="s">
        <v>303</v>
      </c>
      <c r="F29" s="117">
        <v>1</v>
      </c>
      <c r="G29" s="169" t="s">
        <v>304</v>
      </c>
      <c r="H29" s="169" t="s">
        <v>305</v>
      </c>
      <c r="I29" s="77"/>
      <c r="J29" s="29"/>
      <c r="K29" s="52"/>
      <c r="L29" s="31"/>
      <c r="M29" s="29"/>
      <c r="N29" s="29"/>
      <c r="O29" s="29"/>
      <c r="P29" s="143"/>
      <c r="Q29" s="75"/>
      <c r="R29" s="74"/>
      <c r="S29" s="11"/>
      <c r="T29" s="21"/>
      <c r="U29" s="77"/>
      <c r="V29" s="144"/>
      <c r="W29" s="77"/>
      <c r="X29" s="145"/>
      <c r="Y29" s="145"/>
      <c r="Z29" s="145"/>
      <c r="AA29" s="145"/>
      <c r="AB29" s="144">
        <v>0</v>
      </c>
      <c r="AC29" s="144">
        <v>0</v>
      </c>
      <c r="AD29" s="144"/>
      <c r="AE29" s="144"/>
      <c r="AF29" s="144"/>
      <c r="AG29" s="144"/>
      <c r="AH29" s="144">
        <v>0</v>
      </c>
      <c r="AI29" s="144">
        <v>0</v>
      </c>
      <c r="AJ29" s="144"/>
      <c r="AK29" s="144"/>
      <c r="AL29" s="144"/>
      <c r="AM29" s="144"/>
      <c r="AN29" s="144"/>
      <c r="AO29" s="144"/>
      <c r="AP29" s="144"/>
      <c r="AQ29" s="145"/>
      <c r="AR29" s="144"/>
      <c r="AS29" s="144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  <c r="BS29" s="145"/>
      <c r="BT29" s="145"/>
      <c r="BU29" s="145"/>
      <c r="BV29" s="145"/>
      <c r="BW29" s="145"/>
      <c r="BX29" s="145"/>
      <c r="BY29" s="145"/>
      <c r="BZ29" s="145"/>
      <c r="CA29" s="145"/>
      <c r="CB29" s="145"/>
      <c r="CC29" s="145"/>
      <c r="CD29" s="145"/>
      <c r="CE29" s="145"/>
      <c r="CF29" s="145"/>
      <c r="CG29" s="145"/>
      <c r="CH29" s="145"/>
      <c r="CI29" s="145"/>
      <c r="CJ29" s="145"/>
      <c r="CK29" s="145"/>
    </row>
    <row r="30" spans="1:89" x14ac:dyDescent="0.25">
      <c r="A30" s="138" t="s">
        <v>257</v>
      </c>
      <c r="B30" s="48" t="s">
        <v>3</v>
      </c>
      <c r="C30" s="8">
        <v>24</v>
      </c>
      <c r="D30" s="9" t="s">
        <v>312</v>
      </c>
      <c r="E30" s="9" t="s">
        <v>313</v>
      </c>
      <c r="F30" s="115">
        <v>1</v>
      </c>
      <c r="G30" s="170" t="s">
        <v>314</v>
      </c>
      <c r="H30" s="169" t="s">
        <v>305</v>
      </c>
      <c r="I30" s="77"/>
      <c r="J30" s="29"/>
      <c r="K30" s="52"/>
      <c r="L30" s="31"/>
      <c r="M30" s="29"/>
      <c r="N30" s="29"/>
      <c r="O30" s="29"/>
      <c r="P30" s="143"/>
      <c r="Q30" s="58"/>
      <c r="R30" s="59"/>
      <c r="S30" s="11"/>
      <c r="T30" s="21"/>
      <c r="U30" s="77"/>
      <c r="V30" s="144"/>
      <c r="W30" s="77"/>
      <c r="X30" s="145"/>
      <c r="Y30" s="145"/>
      <c r="Z30" s="144"/>
      <c r="AA30" s="144"/>
      <c r="AB30" s="144">
        <v>0</v>
      </c>
      <c r="AC30" s="144">
        <v>0</v>
      </c>
      <c r="AD30" s="144">
        <v>0</v>
      </c>
      <c r="AE30" s="144">
        <v>0</v>
      </c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5"/>
      <c r="AR30" s="144"/>
      <c r="AS30" s="144"/>
      <c r="AT30" s="145"/>
      <c r="AU30" s="145"/>
      <c r="AV30" s="145"/>
      <c r="AW30" s="145"/>
      <c r="AX30" s="145"/>
      <c r="AY30" s="145"/>
      <c r="AZ30" s="144"/>
      <c r="BA30" s="144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5"/>
      <c r="BZ30" s="145"/>
      <c r="CA30" s="145"/>
      <c r="CB30" s="145"/>
      <c r="CC30" s="145"/>
      <c r="CD30" s="145"/>
      <c r="CE30" s="145"/>
      <c r="CF30" s="145"/>
      <c r="CG30" s="145"/>
      <c r="CH30" s="145"/>
      <c r="CI30" s="145"/>
      <c r="CJ30" s="145"/>
      <c r="CK30" s="145"/>
    </row>
    <row r="31" spans="1:89" x14ac:dyDescent="0.25">
      <c r="A31" s="138" t="s">
        <v>257</v>
      </c>
      <c r="B31" s="77"/>
      <c r="C31" s="8">
        <v>25</v>
      </c>
      <c r="D31" s="9" t="s">
        <v>312</v>
      </c>
      <c r="E31" s="9" t="s">
        <v>315</v>
      </c>
      <c r="F31" s="115">
        <v>0</v>
      </c>
      <c r="G31" s="170" t="s">
        <v>314</v>
      </c>
      <c r="H31" s="169" t="s">
        <v>305</v>
      </c>
      <c r="I31" s="77"/>
      <c r="J31" s="29"/>
      <c r="K31" s="52"/>
      <c r="L31" s="31"/>
      <c r="M31" s="29"/>
      <c r="N31" s="29"/>
      <c r="O31" s="29"/>
      <c r="P31" s="143"/>
      <c r="Q31" s="58"/>
      <c r="R31" s="59"/>
      <c r="S31" s="11"/>
      <c r="T31" s="21"/>
      <c r="U31" s="77"/>
      <c r="V31" s="144"/>
      <c r="W31" s="77"/>
      <c r="X31" s="145"/>
      <c r="Y31" s="145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5"/>
      <c r="AR31" s="144"/>
      <c r="AS31" s="144"/>
      <c r="AT31" s="145"/>
      <c r="AU31" s="145"/>
      <c r="AV31" s="145"/>
      <c r="AW31" s="145"/>
      <c r="AX31" s="145"/>
      <c r="AY31" s="145"/>
      <c r="AZ31" s="144"/>
      <c r="BA31" s="144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  <c r="BZ31" s="145"/>
      <c r="CA31" s="145"/>
      <c r="CB31" s="145"/>
      <c r="CC31" s="145"/>
      <c r="CD31" s="145"/>
      <c r="CE31" s="145"/>
      <c r="CF31" s="145"/>
      <c r="CG31" s="145"/>
      <c r="CH31" s="145"/>
      <c r="CI31" s="145"/>
      <c r="CJ31" s="145"/>
      <c r="CK31" s="145"/>
    </row>
    <row r="32" spans="1:89" x14ac:dyDescent="0.25">
      <c r="A32" s="138" t="s">
        <v>257</v>
      </c>
      <c r="B32" s="48" t="s">
        <v>3</v>
      </c>
      <c r="C32" s="8">
        <v>26</v>
      </c>
      <c r="D32" s="12" t="s">
        <v>306</v>
      </c>
      <c r="E32" s="12" t="s">
        <v>307</v>
      </c>
      <c r="F32" s="115">
        <v>0</v>
      </c>
      <c r="G32" s="169" t="s">
        <v>5</v>
      </c>
      <c r="H32" s="169" t="s">
        <v>305</v>
      </c>
      <c r="I32" s="14"/>
      <c r="J32" s="29"/>
      <c r="K32" s="52"/>
      <c r="L32" s="1"/>
      <c r="M32" s="8"/>
      <c r="N32" s="8"/>
      <c r="O32" s="8"/>
      <c r="P32" s="143"/>
      <c r="Q32" s="58"/>
      <c r="R32" s="59"/>
      <c r="S32" s="11"/>
      <c r="T32" s="21"/>
      <c r="U32" s="77"/>
      <c r="V32" s="144"/>
      <c r="W32" s="77"/>
      <c r="X32" s="145"/>
      <c r="Y32" s="145"/>
      <c r="Z32" s="144"/>
      <c r="AA32" s="144"/>
      <c r="AB32" s="144">
        <v>0</v>
      </c>
      <c r="AC32" s="144">
        <v>0</v>
      </c>
      <c r="AD32" s="144"/>
      <c r="AE32" s="144"/>
      <c r="AF32" s="144">
        <v>0</v>
      </c>
      <c r="AG32" s="144">
        <v>0</v>
      </c>
      <c r="AH32" s="144"/>
      <c r="AI32" s="144"/>
      <c r="AJ32" s="144"/>
      <c r="AK32" s="144"/>
      <c r="AL32" s="144"/>
      <c r="AM32" s="144"/>
      <c r="AN32" s="144"/>
      <c r="AO32" s="144"/>
      <c r="AP32" s="144"/>
      <c r="AQ32" s="145"/>
      <c r="AR32" s="144"/>
      <c r="AS32" s="144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5"/>
      <c r="BR32" s="145"/>
      <c r="BS32" s="145"/>
      <c r="BT32" s="145"/>
      <c r="BU32" s="145"/>
      <c r="BV32" s="145"/>
      <c r="BW32" s="145"/>
      <c r="BX32" s="145"/>
      <c r="BY32" s="145"/>
      <c r="BZ32" s="145"/>
      <c r="CA32" s="145"/>
      <c r="CB32" s="145"/>
      <c r="CC32" s="145"/>
      <c r="CD32" s="145"/>
      <c r="CE32" s="145"/>
      <c r="CF32" s="145"/>
      <c r="CG32" s="145"/>
      <c r="CH32" s="145"/>
      <c r="CI32" s="145"/>
      <c r="CJ32" s="145"/>
      <c r="CK32" s="145"/>
    </row>
    <row r="33" spans="1:89" x14ac:dyDescent="0.25">
      <c r="A33" s="138" t="s">
        <v>257</v>
      </c>
      <c r="B33" s="48" t="s">
        <v>3</v>
      </c>
      <c r="C33" s="8">
        <v>27</v>
      </c>
      <c r="D33" s="9" t="s">
        <v>308</v>
      </c>
      <c r="E33" s="9" t="s">
        <v>309</v>
      </c>
      <c r="F33" s="117">
        <v>0</v>
      </c>
      <c r="G33" s="169" t="s">
        <v>284</v>
      </c>
      <c r="H33" s="169" t="s">
        <v>305</v>
      </c>
      <c r="I33" s="77"/>
      <c r="J33" s="29"/>
      <c r="K33" s="52"/>
      <c r="L33" s="31"/>
      <c r="M33" s="29"/>
      <c r="N33" s="29"/>
      <c r="O33" s="29"/>
      <c r="P33" s="143"/>
      <c r="Q33" s="58"/>
      <c r="R33" s="59"/>
      <c r="S33" s="11"/>
      <c r="T33" s="21"/>
      <c r="U33" s="77"/>
      <c r="V33" s="144"/>
      <c r="W33" s="77"/>
      <c r="X33" s="145"/>
      <c r="Y33" s="145"/>
      <c r="Z33" s="145"/>
      <c r="AA33" s="145"/>
      <c r="AB33" s="144">
        <v>0</v>
      </c>
      <c r="AC33" s="144">
        <v>0</v>
      </c>
      <c r="AD33" s="144"/>
      <c r="AE33" s="144"/>
      <c r="AF33" s="144"/>
      <c r="AG33" s="144"/>
      <c r="AH33" s="144">
        <v>0</v>
      </c>
      <c r="AI33" s="144">
        <v>0</v>
      </c>
      <c r="AJ33" s="144"/>
      <c r="AK33" s="144"/>
      <c r="AL33" s="144"/>
      <c r="AM33" s="144"/>
      <c r="AN33" s="144"/>
      <c r="AO33" s="144"/>
      <c r="AP33" s="144"/>
      <c r="AQ33" s="145"/>
      <c r="AR33" s="144"/>
      <c r="AS33" s="144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  <c r="BO33" s="145"/>
      <c r="BP33" s="145"/>
      <c r="BQ33" s="145"/>
      <c r="BR33" s="145"/>
      <c r="BS33" s="145"/>
      <c r="BT33" s="145"/>
      <c r="BU33" s="145"/>
      <c r="BV33" s="145"/>
      <c r="BW33" s="145"/>
      <c r="BX33" s="145"/>
      <c r="BY33" s="145"/>
      <c r="BZ33" s="145"/>
      <c r="CA33" s="145"/>
      <c r="CB33" s="145"/>
      <c r="CC33" s="145"/>
      <c r="CD33" s="145"/>
      <c r="CE33" s="145"/>
      <c r="CF33" s="145"/>
      <c r="CG33" s="145"/>
      <c r="CH33" s="145"/>
      <c r="CI33" s="145"/>
      <c r="CJ33" s="145"/>
      <c r="CK33" s="145"/>
    </row>
    <row r="34" spans="1:89" x14ac:dyDescent="0.25">
      <c r="A34" s="138" t="s">
        <v>257</v>
      </c>
      <c r="B34" s="48" t="s">
        <v>3</v>
      </c>
      <c r="C34" s="8">
        <v>28</v>
      </c>
      <c r="D34" s="9" t="s">
        <v>308</v>
      </c>
      <c r="E34" s="9" t="s">
        <v>310</v>
      </c>
      <c r="F34" s="117">
        <v>24</v>
      </c>
      <c r="G34" s="169" t="s">
        <v>5</v>
      </c>
      <c r="H34" s="169" t="s">
        <v>305</v>
      </c>
      <c r="I34" s="77"/>
      <c r="J34" s="29"/>
      <c r="K34" s="52"/>
      <c r="L34" s="31"/>
      <c r="M34" s="29"/>
      <c r="N34" s="29"/>
      <c r="O34" s="29"/>
      <c r="P34" s="143"/>
      <c r="Q34" s="58"/>
      <c r="R34" s="59"/>
      <c r="S34" s="11"/>
      <c r="T34" s="21"/>
      <c r="U34" s="77"/>
      <c r="V34" s="144"/>
      <c r="W34" s="77"/>
      <c r="X34" s="145"/>
      <c r="Y34" s="145"/>
      <c r="Z34" s="145"/>
      <c r="AA34" s="145"/>
      <c r="AB34" s="144">
        <v>0</v>
      </c>
      <c r="AC34" s="144">
        <v>0</v>
      </c>
      <c r="AD34" s="144"/>
      <c r="AE34" s="144"/>
      <c r="AF34" s="144"/>
      <c r="AG34" s="144"/>
      <c r="AH34" s="144">
        <v>0</v>
      </c>
      <c r="AI34" s="144">
        <v>0</v>
      </c>
      <c r="AJ34" s="144"/>
      <c r="AK34" s="144"/>
      <c r="AL34" s="144"/>
      <c r="AM34" s="144"/>
      <c r="AN34" s="144"/>
      <c r="AO34" s="144"/>
      <c r="AP34" s="144"/>
      <c r="AQ34" s="145"/>
      <c r="AR34" s="144"/>
      <c r="AS34" s="144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/>
      <c r="CB34" s="145"/>
      <c r="CC34" s="145"/>
      <c r="CD34" s="145"/>
      <c r="CE34" s="145"/>
      <c r="CF34" s="145"/>
      <c r="CG34" s="145"/>
      <c r="CH34" s="145"/>
      <c r="CI34" s="145"/>
      <c r="CJ34" s="145"/>
      <c r="CK34" s="145"/>
    </row>
    <row r="35" spans="1:89" x14ac:dyDescent="0.25">
      <c r="A35" s="138" t="s">
        <v>257</v>
      </c>
      <c r="B35" s="77"/>
      <c r="C35" s="8">
        <v>29</v>
      </c>
      <c r="D35" s="9" t="s">
        <v>308</v>
      </c>
      <c r="E35" s="9" t="s">
        <v>311</v>
      </c>
      <c r="F35" s="117">
        <v>0</v>
      </c>
      <c r="G35" s="169" t="s">
        <v>5</v>
      </c>
      <c r="H35" s="169" t="s">
        <v>305</v>
      </c>
      <c r="I35" s="77"/>
      <c r="J35" s="29"/>
      <c r="K35" s="52"/>
      <c r="L35" s="31"/>
      <c r="M35" s="29"/>
      <c r="N35" s="29"/>
      <c r="O35" s="29"/>
      <c r="P35" s="143"/>
      <c r="Q35" s="58"/>
      <c r="R35" s="59"/>
      <c r="S35" s="11"/>
      <c r="T35" s="21"/>
      <c r="U35" s="77"/>
      <c r="V35" s="144"/>
      <c r="W35" s="77"/>
      <c r="X35" s="145"/>
      <c r="Y35" s="145"/>
      <c r="Z35" s="145"/>
      <c r="AA35" s="145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5"/>
      <c r="AR35" s="144"/>
      <c r="AS35" s="144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5"/>
      <c r="BN35" s="145"/>
      <c r="BO35" s="145"/>
      <c r="BP35" s="145"/>
      <c r="BQ35" s="145"/>
      <c r="BR35" s="145"/>
      <c r="BS35" s="145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5"/>
      <c r="CI35" s="145"/>
      <c r="CJ35" s="145"/>
      <c r="CK35" s="145"/>
    </row>
    <row r="36" spans="1:89" x14ac:dyDescent="0.25">
      <c r="A36" s="138" t="s">
        <v>257</v>
      </c>
      <c r="B36" s="48" t="s">
        <v>3</v>
      </c>
      <c r="C36" s="8">
        <v>30</v>
      </c>
      <c r="D36" s="9" t="s">
        <v>321</v>
      </c>
      <c r="E36" s="10" t="s">
        <v>322</v>
      </c>
      <c r="F36" s="117">
        <v>20</v>
      </c>
      <c r="G36" s="169" t="s">
        <v>323</v>
      </c>
      <c r="H36" s="169" t="s">
        <v>305</v>
      </c>
      <c r="I36" s="77"/>
      <c r="J36" s="29"/>
      <c r="K36" s="52"/>
      <c r="L36" s="31"/>
      <c r="M36" s="29"/>
      <c r="N36" s="29"/>
      <c r="O36" s="29"/>
      <c r="P36" s="143"/>
      <c r="Q36" s="58"/>
      <c r="R36" s="59"/>
      <c r="S36" s="11"/>
      <c r="T36" s="21"/>
      <c r="U36" s="77"/>
      <c r="V36" s="144"/>
      <c r="W36" s="77"/>
      <c r="X36" s="145"/>
      <c r="Y36" s="145"/>
      <c r="Z36" s="145"/>
      <c r="AA36" s="145"/>
      <c r="AB36" s="144">
        <v>0</v>
      </c>
      <c r="AC36" s="144">
        <v>0</v>
      </c>
      <c r="AD36" s="144"/>
      <c r="AE36" s="144"/>
      <c r="AF36" s="144">
        <v>0</v>
      </c>
      <c r="AG36" s="144">
        <v>0</v>
      </c>
      <c r="AH36" s="144"/>
      <c r="AI36" s="144"/>
      <c r="AJ36" s="144"/>
      <c r="AK36" s="144"/>
      <c r="AL36" s="144"/>
      <c r="AM36" s="144"/>
      <c r="AN36" s="144"/>
      <c r="AO36" s="144"/>
      <c r="AP36" s="144"/>
      <c r="AQ36" s="145"/>
      <c r="AR36" s="144"/>
      <c r="AS36" s="144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  <c r="BO36" s="145"/>
      <c r="BP36" s="145"/>
      <c r="BQ36" s="145"/>
      <c r="BR36" s="145"/>
      <c r="BS36" s="145"/>
      <c r="BT36" s="145"/>
      <c r="BU36" s="145"/>
      <c r="BV36" s="145"/>
      <c r="BW36" s="145"/>
      <c r="BX36" s="145"/>
      <c r="BY36" s="145"/>
      <c r="BZ36" s="145"/>
      <c r="CA36" s="145"/>
      <c r="CB36" s="145"/>
      <c r="CC36" s="145"/>
      <c r="CD36" s="145"/>
      <c r="CE36" s="145"/>
      <c r="CF36" s="145"/>
      <c r="CG36" s="145"/>
      <c r="CH36" s="145"/>
      <c r="CI36" s="145"/>
      <c r="CJ36" s="145"/>
      <c r="CK36" s="145"/>
    </row>
    <row r="37" spans="1:89" x14ac:dyDescent="0.25">
      <c r="A37" s="138" t="s">
        <v>257</v>
      </c>
      <c r="B37" s="48" t="s">
        <v>3</v>
      </c>
      <c r="C37" s="8">
        <v>31</v>
      </c>
      <c r="D37" s="9" t="s">
        <v>324</v>
      </c>
      <c r="E37" s="10" t="s">
        <v>325</v>
      </c>
      <c r="F37" s="117">
        <v>0</v>
      </c>
      <c r="G37" s="169" t="s">
        <v>326</v>
      </c>
      <c r="H37" s="169" t="s">
        <v>305</v>
      </c>
      <c r="I37" s="77"/>
      <c r="J37" s="29"/>
      <c r="K37" s="52"/>
      <c r="L37" s="31"/>
      <c r="M37" s="29"/>
      <c r="N37" s="29"/>
      <c r="O37" s="29"/>
      <c r="P37" s="143"/>
      <c r="Q37" s="58"/>
      <c r="R37" s="59"/>
      <c r="S37" s="11"/>
      <c r="T37" s="21"/>
      <c r="U37" s="77"/>
      <c r="V37" s="146"/>
      <c r="W37" s="77"/>
      <c r="X37" s="145"/>
      <c r="Y37" s="145"/>
      <c r="Z37" s="145"/>
      <c r="AA37" s="145"/>
      <c r="AB37" s="144">
        <v>0</v>
      </c>
      <c r="AC37" s="144">
        <v>0</v>
      </c>
      <c r="AD37" s="144"/>
      <c r="AE37" s="144"/>
      <c r="AF37" s="144">
        <v>0</v>
      </c>
      <c r="AG37" s="144">
        <v>0</v>
      </c>
      <c r="AH37" s="144"/>
      <c r="AI37" s="144"/>
      <c r="AJ37" s="144"/>
      <c r="AK37" s="144"/>
      <c r="AL37" s="144"/>
      <c r="AM37" s="144"/>
      <c r="AN37" s="144"/>
      <c r="AO37" s="144"/>
      <c r="AP37" s="144"/>
      <c r="AQ37" s="145"/>
      <c r="AR37" s="144"/>
      <c r="AS37" s="144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5"/>
      <c r="BM37" s="145"/>
      <c r="BN37" s="145"/>
      <c r="BO37" s="145"/>
      <c r="BP37" s="145"/>
      <c r="BQ37" s="145"/>
      <c r="BR37" s="145"/>
      <c r="BS37" s="145"/>
      <c r="BT37" s="145"/>
      <c r="BU37" s="145"/>
      <c r="BV37" s="145"/>
      <c r="BW37" s="145"/>
      <c r="BX37" s="145"/>
      <c r="BY37" s="145"/>
      <c r="BZ37" s="145"/>
      <c r="CA37" s="145"/>
      <c r="CB37" s="145"/>
      <c r="CC37" s="145"/>
      <c r="CD37" s="145"/>
      <c r="CE37" s="145"/>
      <c r="CF37" s="145"/>
      <c r="CG37" s="145"/>
      <c r="CH37" s="145"/>
      <c r="CI37" s="145"/>
      <c r="CJ37" s="145"/>
      <c r="CK37" s="145"/>
    </row>
    <row r="38" spans="1:89" x14ac:dyDescent="0.25">
      <c r="A38" s="138" t="s">
        <v>257</v>
      </c>
      <c r="B38" s="48" t="s">
        <v>3</v>
      </c>
      <c r="C38" s="8">
        <v>32</v>
      </c>
      <c r="D38" s="17" t="s">
        <v>343</v>
      </c>
      <c r="E38" s="9" t="s">
        <v>327</v>
      </c>
      <c r="F38" s="117">
        <v>0</v>
      </c>
      <c r="G38" s="169" t="s">
        <v>328</v>
      </c>
      <c r="H38" s="169" t="s">
        <v>305</v>
      </c>
      <c r="I38" s="77"/>
      <c r="J38" s="29"/>
      <c r="K38" s="52"/>
      <c r="L38" s="31"/>
      <c r="M38" s="29"/>
      <c r="N38" s="29"/>
      <c r="O38" s="29"/>
      <c r="P38" s="143"/>
      <c r="Q38" s="58"/>
      <c r="R38" s="59"/>
      <c r="S38" s="11"/>
      <c r="T38" s="21"/>
      <c r="U38" s="77"/>
      <c r="V38" s="144"/>
      <c r="W38" s="77"/>
      <c r="X38" s="145"/>
      <c r="Y38" s="145"/>
      <c r="Z38" s="144"/>
      <c r="AA38" s="144"/>
      <c r="AB38" s="144">
        <v>0</v>
      </c>
      <c r="AC38" s="144">
        <v>0</v>
      </c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5"/>
      <c r="AU38" s="145"/>
      <c r="AV38" s="144">
        <v>0</v>
      </c>
      <c r="AW38" s="144">
        <v>0</v>
      </c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5"/>
      <c r="BM38" s="145"/>
      <c r="BN38" s="145"/>
      <c r="BO38" s="145"/>
      <c r="BP38" s="145"/>
      <c r="BQ38" s="145"/>
      <c r="BR38" s="145"/>
      <c r="BS38" s="145"/>
      <c r="BT38" s="145"/>
      <c r="BU38" s="145"/>
      <c r="BV38" s="145"/>
      <c r="BW38" s="145"/>
      <c r="BX38" s="145"/>
      <c r="BY38" s="145"/>
      <c r="BZ38" s="145"/>
      <c r="CA38" s="145"/>
      <c r="CB38" s="145"/>
      <c r="CC38" s="145"/>
      <c r="CD38" s="145"/>
      <c r="CE38" s="145"/>
      <c r="CF38" s="145"/>
      <c r="CG38" s="145"/>
      <c r="CH38" s="145"/>
      <c r="CI38" s="145"/>
      <c r="CJ38" s="145"/>
      <c r="CK38" s="145"/>
    </row>
    <row r="39" spans="1:89" x14ac:dyDescent="0.25">
      <c r="A39" s="138" t="s">
        <v>257</v>
      </c>
      <c r="B39" s="77"/>
      <c r="C39" s="8">
        <v>33</v>
      </c>
      <c r="D39" s="9" t="s">
        <v>342</v>
      </c>
      <c r="E39" s="9" t="s">
        <v>329</v>
      </c>
      <c r="F39" s="117">
        <v>1</v>
      </c>
      <c r="G39" s="169" t="s">
        <v>330</v>
      </c>
      <c r="H39" s="169" t="s">
        <v>305</v>
      </c>
      <c r="I39" s="77"/>
      <c r="J39" s="29"/>
      <c r="K39" s="52"/>
      <c r="L39" s="31"/>
      <c r="M39" s="29"/>
      <c r="N39" s="29"/>
      <c r="O39" s="29"/>
      <c r="P39" s="143"/>
      <c r="Q39" s="58"/>
      <c r="R39" s="59"/>
      <c r="S39" s="11"/>
      <c r="T39" s="21"/>
      <c r="U39" s="77"/>
      <c r="V39" s="146"/>
      <c r="W39" s="77"/>
      <c r="X39" s="145"/>
      <c r="Y39" s="145"/>
      <c r="Z39" s="145"/>
      <c r="AA39" s="145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5"/>
      <c r="AR39" s="144"/>
      <c r="AS39" s="144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45"/>
      <c r="CB39" s="145"/>
      <c r="CC39" s="145"/>
      <c r="CD39" s="145"/>
      <c r="CE39" s="145"/>
      <c r="CF39" s="145"/>
      <c r="CG39" s="145"/>
      <c r="CH39" s="145"/>
      <c r="CI39" s="145"/>
      <c r="CJ39" s="145"/>
      <c r="CK39" s="145"/>
    </row>
    <row r="40" spans="1:89" x14ac:dyDescent="0.25">
      <c r="A40" s="138" t="s">
        <v>257</v>
      </c>
      <c r="B40" s="48" t="s">
        <v>3</v>
      </c>
      <c r="C40" s="8">
        <v>34</v>
      </c>
      <c r="D40" s="9" t="s">
        <v>341</v>
      </c>
      <c r="E40" s="9" t="s">
        <v>331</v>
      </c>
      <c r="F40" s="117">
        <v>0</v>
      </c>
      <c r="G40" s="169" t="s">
        <v>332</v>
      </c>
      <c r="H40" s="169" t="s">
        <v>305</v>
      </c>
      <c r="I40" s="77"/>
      <c r="J40" s="29"/>
      <c r="K40" s="52"/>
      <c r="L40" s="31"/>
      <c r="M40" s="29"/>
      <c r="N40" s="29"/>
      <c r="O40" s="29"/>
      <c r="P40" s="143"/>
      <c r="Q40" s="58"/>
      <c r="R40" s="59"/>
      <c r="S40" s="11"/>
      <c r="T40" s="21"/>
      <c r="U40" s="77"/>
      <c r="V40" s="144"/>
      <c r="W40" s="77"/>
      <c r="X40" s="145"/>
      <c r="Y40" s="145"/>
      <c r="Z40" s="145"/>
      <c r="AA40" s="145"/>
      <c r="AB40" s="144">
        <v>0</v>
      </c>
      <c r="AC40" s="144">
        <v>0</v>
      </c>
      <c r="AD40" s="144"/>
      <c r="AE40" s="144"/>
      <c r="AF40" s="144"/>
      <c r="AG40" s="144"/>
      <c r="AH40" s="144"/>
      <c r="AI40" s="144"/>
      <c r="AJ40" s="144"/>
      <c r="AK40" s="144"/>
      <c r="AL40" s="144">
        <v>0</v>
      </c>
      <c r="AM40" s="144">
        <v>0</v>
      </c>
      <c r="AN40" s="144"/>
      <c r="AO40" s="144"/>
      <c r="AP40" s="144"/>
      <c r="AQ40" s="145"/>
      <c r="AR40" s="144"/>
      <c r="AS40" s="144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  <c r="BO40" s="145"/>
      <c r="BP40" s="145"/>
      <c r="BQ40" s="145"/>
      <c r="BR40" s="145"/>
      <c r="BS40" s="145"/>
      <c r="BT40" s="145"/>
      <c r="BU40" s="145"/>
      <c r="BV40" s="145"/>
      <c r="BW40" s="145"/>
      <c r="BX40" s="145"/>
      <c r="BY40" s="145"/>
      <c r="BZ40" s="145"/>
      <c r="CA40" s="145"/>
      <c r="CB40" s="145"/>
      <c r="CC40" s="145"/>
      <c r="CD40" s="145"/>
      <c r="CE40" s="145"/>
      <c r="CF40" s="145"/>
      <c r="CG40" s="145"/>
      <c r="CH40" s="145"/>
      <c r="CI40" s="145"/>
      <c r="CJ40" s="145"/>
      <c r="CK40" s="145"/>
    </row>
    <row r="41" spans="1:89" x14ac:dyDescent="0.25">
      <c r="A41" s="138" t="s">
        <v>257</v>
      </c>
      <c r="B41" s="48" t="s">
        <v>3</v>
      </c>
      <c r="C41" s="8">
        <v>35</v>
      </c>
      <c r="D41" s="9" t="s">
        <v>319</v>
      </c>
      <c r="E41" s="9" t="s">
        <v>320</v>
      </c>
      <c r="F41" s="117">
        <v>1</v>
      </c>
      <c r="G41" s="169" t="s">
        <v>5</v>
      </c>
      <c r="H41" s="169" t="s">
        <v>305</v>
      </c>
      <c r="I41" s="77"/>
      <c r="J41" s="29"/>
      <c r="K41" s="52"/>
      <c r="L41" s="31"/>
      <c r="M41" s="29"/>
      <c r="N41" s="29"/>
      <c r="O41" s="29"/>
      <c r="P41" s="143"/>
      <c r="Q41" s="58"/>
      <c r="R41" s="59"/>
      <c r="S41" s="11"/>
      <c r="T41" s="21"/>
      <c r="U41" s="77"/>
      <c r="V41" s="144"/>
      <c r="W41" s="77"/>
      <c r="X41" s="145"/>
      <c r="Y41" s="145"/>
      <c r="Z41" s="144"/>
      <c r="AA41" s="144"/>
      <c r="AB41" s="144">
        <v>0</v>
      </c>
      <c r="AC41" s="144">
        <v>0</v>
      </c>
      <c r="AD41" s="144"/>
      <c r="AE41" s="144"/>
      <c r="AF41" s="144"/>
      <c r="AG41" s="144"/>
      <c r="AH41" s="144">
        <v>0</v>
      </c>
      <c r="AI41" s="144">
        <v>0</v>
      </c>
      <c r="AJ41" s="144"/>
      <c r="AK41" s="144"/>
      <c r="AL41" s="144"/>
      <c r="AM41" s="144"/>
      <c r="AN41" s="144"/>
      <c r="AO41" s="144"/>
      <c r="AP41" s="144"/>
      <c r="AQ41" s="145"/>
      <c r="AR41" s="144"/>
      <c r="AS41" s="144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145"/>
      <c r="BN41" s="145"/>
      <c r="BO41" s="145"/>
      <c r="BP41" s="145"/>
      <c r="BQ41" s="145"/>
      <c r="BR41" s="145"/>
      <c r="BS41" s="145"/>
      <c r="BT41" s="145"/>
      <c r="BU41" s="145"/>
      <c r="BV41" s="145"/>
      <c r="BW41" s="145"/>
      <c r="BX41" s="145"/>
      <c r="BY41" s="145"/>
      <c r="BZ41" s="145"/>
      <c r="CA41" s="145"/>
      <c r="CB41" s="145"/>
      <c r="CC41" s="145"/>
      <c r="CD41" s="145"/>
      <c r="CE41" s="145"/>
      <c r="CF41" s="145"/>
      <c r="CG41" s="145"/>
      <c r="CH41" s="145"/>
      <c r="CI41" s="145"/>
      <c r="CJ41" s="145"/>
      <c r="CK41" s="145"/>
    </row>
    <row r="42" spans="1:89" x14ac:dyDescent="0.25">
      <c r="A42" s="138" t="s">
        <v>257</v>
      </c>
      <c r="B42" s="48" t="s">
        <v>3</v>
      </c>
      <c r="C42" s="8">
        <v>36</v>
      </c>
      <c r="D42" s="87" t="s">
        <v>333</v>
      </c>
      <c r="E42" s="88" t="s">
        <v>334</v>
      </c>
      <c r="F42" s="114">
        <v>1</v>
      </c>
      <c r="G42" s="172" t="s">
        <v>335</v>
      </c>
      <c r="H42" s="172" t="s">
        <v>305</v>
      </c>
      <c r="I42" s="77"/>
      <c r="J42" s="29"/>
      <c r="K42" s="52"/>
      <c r="L42" s="31"/>
      <c r="M42" s="29"/>
      <c r="N42" s="29"/>
      <c r="O42" s="29"/>
      <c r="P42" s="143"/>
      <c r="Q42" s="58"/>
      <c r="R42" s="59"/>
      <c r="S42" s="11"/>
      <c r="T42" s="21"/>
      <c r="U42" s="77"/>
      <c r="V42" s="144"/>
      <c r="W42" s="77"/>
      <c r="X42" s="145"/>
      <c r="Y42" s="145"/>
      <c r="Z42" s="145"/>
      <c r="AA42" s="145"/>
      <c r="AB42" s="144">
        <v>0</v>
      </c>
      <c r="AC42" s="144">
        <v>0</v>
      </c>
      <c r="AD42" s="144"/>
      <c r="AE42" s="144"/>
      <c r="AF42" s="144"/>
      <c r="AG42" s="144"/>
      <c r="AH42" s="144"/>
      <c r="AI42" s="144"/>
      <c r="AJ42" s="144"/>
      <c r="AK42" s="144"/>
      <c r="AL42" s="144">
        <v>0</v>
      </c>
      <c r="AM42" s="144">
        <v>0</v>
      </c>
      <c r="AN42" s="144"/>
      <c r="AO42" s="144"/>
      <c r="AP42" s="144"/>
      <c r="AQ42" s="145"/>
      <c r="AR42" s="144"/>
      <c r="AS42" s="144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  <c r="BO42" s="145"/>
      <c r="BP42" s="145"/>
      <c r="BQ42" s="145"/>
      <c r="BR42" s="145"/>
      <c r="BS42" s="145"/>
      <c r="BT42" s="145"/>
      <c r="BU42" s="145"/>
      <c r="BV42" s="145"/>
      <c r="BW42" s="145"/>
      <c r="BX42" s="145"/>
      <c r="BY42" s="145"/>
      <c r="BZ42" s="145"/>
      <c r="CA42" s="145"/>
      <c r="CB42" s="145"/>
      <c r="CC42" s="145"/>
      <c r="CD42" s="145"/>
      <c r="CE42" s="145"/>
      <c r="CF42" s="145"/>
      <c r="CG42" s="145"/>
      <c r="CH42" s="145"/>
      <c r="CI42" s="145"/>
      <c r="CJ42" s="145"/>
      <c r="CK42" s="145"/>
    </row>
    <row r="43" spans="1:89" ht="14.45" customHeight="1" x14ac:dyDescent="0.25">
      <c r="A43" s="138"/>
      <c r="D43" s="33"/>
      <c r="F43" s="47">
        <f>SUM(F7:F42)</f>
        <v>216</v>
      </c>
      <c r="I43" s="77"/>
      <c r="J43" s="31"/>
      <c r="K43" s="31"/>
      <c r="L43" s="31"/>
      <c r="M43" s="31"/>
      <c r="N43" s="31"/>
      <c r="O43" s="31"/>
      <c r="Q43" s="56"/>
      <c r="R43" s="57"/>
      <c r="T43" s="24"/>
      <c r="U43" s="77"/>
      <c r="V43" s="147"/>
      <c r="W43" s="77"/>
      <c r="X43" s="145"/>
      <c r="Y43" s="145"/>
      <c r="Z43" s="145"/>
      <c r="AA43" s="145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5"/>
      <c r="AR43" s="144"/>
      <c r="AS43" s="144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  <c r="BO43" s="145"/>
      <c r="BP43" s="145"/>
      <c r="BQ43" s="145"/>
      <c r="BR43" s="145"/>
      <c r="BS43" s="145"/>
      <c r="BT43" s="145"/>
      <c r="BU43" s="145"/>
      <c r="BV43" s="145"/>
      <c r="BW43" s="145"/>
      <c r="BX43" s="145"/>
      <c r="BY43" s="145"/>
      <c r="BZ43" s="145"/>
      <c r="CA43" s="145"/>
      <c r="CB43" s="145"/>
      <c r="CC43" s="145"/>
      <c r="CD43" s="145"/>
      <c r="CE43" s="145"/>
      <c r="CF43" s="145"/>
      <c r="CG43" s="145"/>
      <c r="CH43" s="145"/>
      <c r="CI43" s="145"/>
      <c r="CJ43" s="145"/>
      <c r="CK43" s="145"/>
    </row>
    <row r="44" spans="1:89" ht="14.45" customHeight="1" x14ac:dyDescent="0.25">
      <c r="A44" s="138"/>
      <c r="D44" s="33"/>
      <c r="F44" s="47"/>
      <c r="I44" s="77"/>
      <c r="J44" s="31"/>
      <c r="K44" s="31"/>
      <c r="L44" s="31"/>
      <c r="M44" s="31"/>
      <c r="N44" s="31"/>
      <c r="O44" s="31"/>
      <c r="Q44" s="56"/>
      <c r="R44" s="57"/>
      <c r="T44" s="24"/>
      <c r="U44" s="77"/>
      <c r="V44" s="147"/>
      <c r="W44" s="77"/>
      <c r="X44" s="145"/>
      <c r="Y44" s="145"/>
      <c r="Z44" s="145"/>
      <c r="AA44" s="145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5"/>
      <c r="AR44" s="144"/>
      <c r="AS44" s="144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5"/>
      <c r="BR44" s="145"/>
      <c r="BS44" s="145"/>
      <c r="BT44" s="145"/>
      <c r="BU44" s="145"/>
      <c r="BV44" s="145"/>
      <c r="BW44" s="145"/>
      <c r="BX44" s="145"/>
      <c r="BY44" s="145"/>
      <c r="BZ44" s="145"/>
      <c r="CA44" s="145"/>
      <c r="CB44" s="145"/>
      <c r="CC44" s="145"/>
      <c r="CD44" s="145"/>
      <c r="CE44" s="145"/>
      <c r="CF44" s="145"/>
      <c r="CG44" s="145"/>
      <c r="CH44" s="145"/>
      <c r="CI44" s="145"/>
      <c r="CJ44" s="145"/>
      <c r="CK44" s="145"/>
    </row>
    <row r="45" spans="1:89" x14ac:dyDescent="0.25">
      <c r="A45" s="158" t="s">
        <v>223</v>
      </c>
      <c r="B45" s="95" t="s">
        <v>3</v>
      </c>
      <c r="C45" s="91" t="s">
        <v>1</v>
      </c>
      <c r="D45" s="112" t="s">
        <v>26</v>
      </c>
      <c r="E45" s="113"/>
      <c r="F45" s="93" t="s">
        <v>2</v>
      </c>
      <c r="G45" s="173"/>
      <c r="H45" s="174"/>
      <c r="I45" s="14"/>
      <c r="J45" s="103"/>
      <c r="K45" s="104"/>
      <c r="L45" s="1"/>
      <c r="M45" s="102"/>
      <c r="N45" s="91"/>
      <c r="O45" s="91"/>
      <c r="P45" s="142"/>
      <c r="Q45" s="80"/>
      <c r="R45" s="81"/>
      <c r="S45" s="82"/>
      <c r="T45" s="83"/>
      <c r="V45" s="148"/>
      <c r="X45" s="149"/>
      <c r="Y45" s="149"/>
      <c r="Z45" s="149"/>
      <c r="AA45" s="149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9"/>
      <c r="AR45" s="144"/>
      <c r="AS45" s="144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9"/>
      <c r="BN45" s="149"/>
      <c r="BO45" s="149"/>
      <c r="BP45" s="149"/>
      <c r="BQ45" s="149"/>
      <c r="BR45" s="149"/>
      <c r="BS45" s="149"/>
      <c r="BT45" s="149"/>
      <c r="BU45" s="149"/>
      <c r="BV45" s="149"/>
      <c r="BW45" s="149"/>
      <c r="BX45" s="149"/>
      <c r="BY45" s="149"/>
      <c r="BZ45" s="149"/>
      <c r="CA45" s="149"/>
      <c r="CB45" s="149"/>
      <c r="CC45" s="149"/>
      <c r="CD45" s="149"/>
      <c r="CE45" s="149"/>
      <c r="CF45" s="149"/>
      <c r="CG45" s="149"/>
      <c r="CH45" s="149"/>
      <c r="CI45" s="149"/>
      <c r="CJ45" s="149"/>
      <c r="CK45" s="149"/>
    </row>
    <row r="46" spans="1:89" ht="12" customHeight="1" x14ac:dyDescent="0.25">
      <c r="A46" s="138" t="s">
        <v>26</v>
      </c>
      <c r="B46" s="48" t="s">
        <v>3</v>
      </c>
      <c r="C46" s="8">
        <v>1</v>
      </c>
      <c r="D46" s="12" t="s">
        <v>33</v>
      </c>
      <c r="E46" s="12" t="s">
        <v>389</v>
      </c>
      <c r="F46" s="115">
        <v>10</v>
      </c>
      <c r="G46" s="170" t="s">
        <v>193</v>
      </c>
      <c r="H46" s="170" t="s">
        <v>193</v>
      </c>
      <c r="I46" s="14"/>
      <c r="J46" s="8"/>
      <c r="K46" s="53"/>
      <c r="L46" s="1"/>
      <c r="M46" s="8"/>
      <c r="N46" s="8"/>
      <c r="O46" s="8"/>
      <c r="P46" s="143"/>
      <c r="Q46" s="58"/>
      <c r="R46" s="59"/>
      <c r="S46" s="11"/>
      <c r="T46" s="21"/>
      <c r="V46" s="144"/>
      <c r="X46" s="145"/>
      <c r="Y46" s="145"/>
      <c r="Z46" s="144"/>
      <c r="AA46" s="144"/>
      <c r="AB46" s="144">
        <f t="shared" ref="AB46:AB55" si="0">V46*0.3</f>
        <v>0</v>
      </c>
      <c r="AC46" s="144" t="e">
        <f>#REF!*0.3</f>
        <v>#REF!</v>
      </c>
      <c r="AD46" s="144"/>
      <c r="AE46" s="144"/>
      <c r="AF46" s="144"/>
      <c r="AG46" s="144"/>
      <c r="AH46" s="144"/>
      <c r="AI46" s="144"/>
      <c r="AJ46" s="144">
        <f>V46*0.7</f>
        <v>0</v>
      </c>
      <c r="AK46" s="144" t="e">
        <f>#REF!*0.7</f>
        <v>#REF!</v>
      </c>
      <c r="AL46" s="144"/>
      <c r="AM46" s="144"/>
      <c r="AN46" s="144"/>
      <c r="AO46" s="144"/>
      <c r="AP46" s="144"/>
      <c r="AQ46" s="145"/>
      <c r="AR46" s="144"/>
      <c r="AS46" s="144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45"/>
      <c r="BY46" s="145"/>
      <c r="BZ46" s="145"/>
      <c r="CA46" s="145"/>
      <c r="CB46" s="145"/>
      <c r="CC46" s="145"/>
      <c r="CD46" s="145"/>
      <c r="CE46" s="145"/>
      <c r="CF46" s="145"/>
      <c r="CG46" s="145"/>
      <c r="CH46" s="145"/>
      <c r="CI46" s="145"/>
      <c r="CJ46" s="145"/>
      <c r="CK46" s="145"/>
    </row>
    <row r="47" spans="1:89" ht="12" customHeight="1" x14ac:dyDescent="0.25">
      <c r="A47" s="138" t="s">
        <v>26</v>
      </c>
      <c r="B47" s="48" t="s">
        <v>3</v>
      </c>
      <c r="C47" s="8">
        <v>2</v>
      </c>
      <c r="D47" s="12" t="s">
        <v>48</v>
      </c>
      <c r="E47" s="12" t="s">
        <v>49</v>
      </c>
      <c r="F47" s="115">
        <v>7</v>
      </c>
      <c r="G47" s="170" t="s">
        <v>50</v>
      </c>
      <c r="H47" s="170" t="s">
        <v>50</v>
      </c>
      <c r="I47" s="14"/>
      <c r="J47" s="8"/>
      <c r="K47" s="53"/>
      <c r="L47" s="1"/>
      <c r="M47" s="8"/>
      <c r="N47" s="8"/>
      <c r="O47" s="8"/>
      <c r="P47" s="143"/>
      <c r="Q47" s="58"/>
      <c r="R47" s="59"/>
      <c r="S47" s="11"/>
      <c r="T47" s="21"/>
      <c r="V47" s="144"/>
      <c r="X47" s="145"/>
      <c r="Y47" s="145"/>
      <c r="Z47" s="144"/>
      <c r="AA47" s="144"/>
      <c r="AB47" s="144">
        <f t="shared" si="0"/>
        <v>0</v>
      </c>
      <c r="AC47" s="144" t="e">
        <f>#REF!*0.3</f>
        <v>#REF!</v>
      </c>
      <c r="AD47" s="144"/>
      <c r="AE47" s="144"/>
      <c r="AF47" s="144"/>
      <c r="AG47" s="144"/>
      <c r="AH47" s="144"/>
      <c r="AI47" s="144"/>
      <c r="AJ47" s="144"/>
      <c r="AK47" s="144"/>
      <c r="AL47" s="144">
        <f>V47*0.7</f>
        <v>0</v>
      </c>
      <c r="AM47" s="144" t="e">
        <f>#REF!*0.7</f>
        <v>#REF!</v>
      </c>
      <c r="AN47" s="144"/>
      <c r="AO47" s="144"/>
      <c r="AP47" s="144"/>
      <c r="AQ47" s="145"/>
      <c r="AR47" s="144"/>
      <c r="AS47" s="144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  <c r="BO47" s="145"/>
      <c r="BP47" s="145"/>
      <c r="BQ47" s="145"/>
      <c r="BR47" s="145"/>
      <c r="BS47" s="145"/>
      <c r="BT47" s="145"/>
      <c r="BU47" s="145"/>
      <c r="BV47" s="145"/>
      <c r="BW47" s="145"/>
      <c r="BX47" s="145"/>
      <c r="BY47" s="145"/>
      <c r="BZ47" s="145"/>
      <c r="CA47" s="145"/>
      <c r="CB47" s="145"/>
      <c r="CC47" s="145"/>
      <c r="CD47" s="145"/>
      <c r="CE47" s="145"/>
      <c r="CF47" s="145"/>
      <c r="CG47" s="145"/>
      <c r="CH47" s="145"/>
      <c r="CI47" s="145"/>
      <c r="CJ47" s="145"/>
      <c r="CK47" s="145"/>
    </row>
    <row r="48" spans="1:89" ht="12" customHeight="1" x14ac:dyDescent="0.25">
      <c r="A48" s="138" t="s">
        <v>26</v>
      </c>
      <c r="B48" s="48" t="s">
        <v>3</v>
      </c>
      <c r="C48" s="8">
        <v>3</v>
      </c>
      <c r="D48" s="12" t="s">
        <v>45</v>
      </c>
      <c r="E48" s="12" t="s">
        <v>46</v>
      </c>
      <c r="F48" s="115">
        <v>0</v>
      </c>
      <c r="G48" s="170" t="s">
        <v>47</v>
      </c>
      <c r="H48" s="170" t="s">
        <v>47</v>
      </c>
      <c r="I48" s="14"/>
      <c r="J48" s="8"/>
      <c r="K48" s="53"/>
      <c r="L48" s="1"/>
      <c r="M48" s="8"/>
      <c r="N48" s="8"/>
      <c r="O48" s="8"/>
      <c r="P48" s="143"/>
      <c r="Q48" s="58"/>
      <c r="R48" s="59"/>
      <c r="S48" s="11"/>
      <c r="T48" s="21"/>
      <c r="V48" s="144"/>
      <c r="X48" s="145"/>
      <c r="Y48" s="145"/>
      <c r="Z48" s="144"/>
      <c r="AA48" s="144"/>
      <c r="AB48" s="144">
        <f t="shared" si="0"/>
        <v>0</v>
      </c>
      <c r="AC48" s="144" t="e">
        <f>#REF!*0.3</f>
        <v>#REF!</v>
      </c>
      <c r="AD48" s="144"/>
      <c r="AE48" s="144"/>
      <c r="AF48" s="144"/>
      <c r="AG48" s="144"/>
      <c r="AH48" s="144"/>
      <c r="AI48" s="144"/>
      <c r="AJ48" s="144"/>
      <c r="AK48" s="144"/>
      <c r="AL48" s="144">
        <f>V48*0.7</f>
        <v>0</v>
      </c>
      <c r="AM48" s="144" t="e">
        <f>#REF!*0.7</f>
        <v>#REF!</v>
      </c>
      <c r="AN48" s="144"/>
      <c r="AO48" s="144"/>
      <c r="AP48" s="144"/>
      <c r="AQ48" s="145"/>
      <c r="AR48" s="144"/>
      <c r="AS48" s="144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  <c r="BO48" s="145"/>
      <c r="BP48" s="145"/>
      <c r="BQ48" s="145"/>
      <c r="BR48" s="145"/>
      <c r="BS48" s="145"/>
      <c r="BT48" s="145"/>
      <c r="BU48" s="145"/>
      <c r="BV48" s="145"/>
      <c r="BW48" s="145"/>
      <c r="BX48" s="145"/>
      <c r="BY48" s="145"/>
      <c r="BZ48" s="145"/>
      <c r="CA48" s="145"/>
      <c r="CB48" s="145"/>
      <c r="CC48" s="145"/>
      <c r="CD48" s="145"/>
      <c r="CE48" s="145"/>
      <c r="CF48" s="145"/>
      <c r="CG48" s="145"/>
      <c r="CH48" s="145"/>
      <c r="CI48" s="145"/>
      <c r="CJ48" s="145"/>
      <c r="CK48" s="145"/>
    </row>
    <row r="49" spans="1:89" ht="12" customHeight="1" x14ac:dyDescent="0.25">
      <c r="A49" s="138" t="s">
        <v>26</v>
      </c>
      <c r="B49" s="48" t="s">
        <v>3</v>
      </c>
      <c r="C49" s="8">
        <v>4</v>
      </c>
      <c r="D49" s="12" t="s">
        <v>27</v>
      </c>
      <c r="E49" s="13" t="s">
        <v>28</v>
      </c>
      <c r="F49" s="115">
        <v>15</v>
      </c>
      <c r="G49" s="170" t="s">
        <v>29</v>
      </c>
      <c r="H49" s="170" t="s">
        <v>30</v>
      </c>
      <c r="I49" s="14"/>
      <c r="J49" s="8"/>
      <c r="K49" s="53"/>
      <c r="L49" s="1"/>
      <c r="M49" s="8"/>
      <c r="N49" s="8"/>
      <c r="O49" s="8"/>
      <c r="P49" s="143"/>
      <c r="Q49" s="58"/>
      <c r="R49" s="59"/>
      <c r="S49" s="11"/>
      <c r="T49" s="21"/>
      <c r="V49" s="144"/>
      <c r="X49" s="145"/>
      <c r="Y49" s="145"/>
      <c r="Z49" s="145"/>
      <c r="AA49" s="145"/>
      <c r="AB49" s="144">
        <f t="shared" si="0"/>
        <v>0</v>
      </c>
      <c r="AC49" s="144" t="e">
        <f>#REF!*0.3</f>
        <v>#REF!</v>
      </c>
      <c r="AD49" s="144">
        <f>V49*0.7</f>
        <v>0</v>
      </c>
      <c r="AE49" s="144" t="e">
        <f>#REF!*0.7</f>
        <v>#REF!</v>
      </c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5"/>
      <c r="AR49" s="144"/>
      <c r="AS49" s="144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5"/>
      <c r="BT49" s="145"/>
      <c r="BU49" s="145"/>
      <c r="BV49" s="145"/>
      <c r="BW49" s="145"/>
      <c r="BX49" s="145"/>
      <c r="BY49" s="145"/>
      <c r="BZ49" s="145"/>
      <c r="CA49" s="145"/>
      <c r="CB49" s="145"/>
      <c r="CC49" s="145"/>
      <c r="CD49" s="145"/>
      <c r="CE49" s="145"/>
      <c r="CF49" s="145"/>
      <c r="CG49" s="145"/>
      <c r="CH49" s="145"/>
      <c r="CI49" s="145"/>
      <c r="CJ49" s="145"/>
      <c r="CK49" s="145"/>
    </row>
    <row r="50" spans="1:89" ht="12" customHeight="1" x14ac:dyDescent="0.25">
      <c r="A50" s="138" t="s">
        <v>26</v>
      </c>
      <c r="B50" s="48" t="s">
        <v>3</v>
      </c>
      <c r="C50" s="8">
        <v>5</v>
      </c>
      <c r="D50" s="9" t="s">
        <v>31</v>
      </c>
      <c r="E50" s="10" t="s">
        <v>32</v>
      </c>
      <c r="F50" s="117">
        <v>0</v>
      </c>
      <c r="G50" s="169" t="s">
        <v>29</v>
      </c>
      <c r="H50" s="170" t="s">
        <v>30</v>
      </c>
      <c r="I50" s="14"/>
      <c r="J50" s="8"/>
      <c r="K50" s="53"/>
      <c r="L50" s="31"/>
      <c r="M50" s="29"/>
      <c r="N50" s="29"/>
      <c r="O50" s="29"/>
      <c r="P50" s="143"/>
      <c r="Q50" s="58"/>
      <c r="R50" s="59"/>
      <c r="S50" s="11"/>
      <c r="T50" s="21"/>
      <c r="V50" s="144"/>
      <c r="X50" s="145"/>
      <c r="Y50" s="145"/>
      <c r="Z50" s="145"/>
      <c r="AA50" s="145"/>
      <c r="AB50" s="144">
        <f t="shared" si="0"/>
        <v>0</v>
      </c>
      <c r="AC50" s="144" t="e">
        <f>#REF!*0.3</f>
        <v>#REF!</v>
      </c>
      <c r="AD50" s="144">
        <f>V50*0.7</f>
        <v>0</v>
      </c>
      <c r="AE50" s="144" t="e">
        <f>#REF!*0.7</f>
        <v>#REF!</v>
      </c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5"/>
      <c r="AR50" s="144"/>
      <c r="AS50" s="144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  <c r="BR50" s="145"/>
      <c r="BS50" s="145"/>
      <c r="BT50" s="145"/>
      <c r="BU50" s="145"/>
      <c r="BV50" s="145"/>
      <c r="BW50" s="145"/>
      <c r="BX50" s="145"/>
      <c r="BY50" s="145"/>
      <c r="BZ50" s="145"/>
      <c r="CA50" s="145"/>
      <c r="CB50" s="145"/>
      <c r="CC50" s="145"/>
      <c r="CD50" s="145"/>
      <c r="CE50" s="145"/>
      <c r="CF50" s="145"/>
      <c r="CG50" s="145"/>
      <c r="CH50" s="145"/>
      <c r="CI50" s="145"/>
      <c r="CJ50" s="145"/>
      <c r="CK50" s="145"/>
    </row>
    <row r="51" spans="1:89" ht="12" customHeight="1" x14ac:dyDescent="0.25">
      <c r="A51" s="138" t="s">
        <v>26</v>
      </c>
      <c r="B51" s="48" t="s">
        <v>3</v>
      </c>
      <c r="C51" s="8">
        <v>6</v>
      </c>
      <c r="D51" s="12" t="s">
        <v>34</v>
      </c>
      <c r="E51" s="13" t="s">
        <v>166</v>
      </c>
      <c r="F51" s="115">
        <v>0</v>
      </c>
      <c r="G51" s="169" t="s">
        <v>35</v>
      </c>
      <c r="H51" s="170" t="s">
        <v>35</v>
      </c>
      <c r="I51" s="14"/>
      <c r="J51" s="8"/>
      <c r="K51" s="53"/>
      <c r="L51" s="1"/>
      <c r="M51" s="8"/>
      <c r="N51" s="8"/>
      <c r="O51" s="8"/>
      <c r="P51" s="143"/>
      <c r="Q51" s="58"/>
      <c r="R51" s="59"/>
      <c r="S51" s="11"/>
      <c r="T51" s="21"/>
      <c r="V51" s="144"/>
      <c r="X51" s="145"/>
      <c r="Y51" s="145"/>
      <c r="Z51" s="144"/>
      <c r="AA51" s="144"/>
      <c r="AB51" s="144">
        <f t="shared" si="0"/>
        <v>0</v>
      </c>
      <c r="AC51" s="144" t="e">
        <f>#REF!*0.3</f>
        <v>#REF!</v>
      </c>
      <c r="AD51" s="144"/>
      <c r="AE51" s="144"/>
      <c r="AF51" s="144"/>
      <c r="AG51" s="144"/>
      <c r="AH51" s="144"/>
      <c r="AI51" s="144"/>
      <c r="AJ51" s="144"/>
      <c r="AK51" s="144"/>
      <c r="AL51" s="144">
        <f>V51*0.7</f>
        <v>0</v>
      </c>
      <c r="AM51" s="144" t="e">
        <f>#REF!*0.7</f>
        <v>#REF!</v>
      </c>
      <c r="AN51" s="144"/>
      <c r="AO51" s="144"/>
      <c r="AP51" s="144"/>
      <c r="AQ51" s="145"/>
      <c r="AR51" s="144"/>
      <c r="AS51" s="144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145"/>
      <c r="BN51" s="145"/>
      <c r="BO51" s="145"/>
      <c r="BP51" s="145"/>
      <c r="BQ51" s="145"/>
      <c r="BR51" s="145"/>
      <c r="BS51" s="145"/>
      <c r="BT51" s="145"/>
      <c r="BU51" s="145"/>
      <c r="BV51" s="145"/>
      <c r="BW51" s="145"/>
      <c r="BX51" s="145"/>
      <c r="BY51" s="145"/>
      <c r="BZ51" s="145"/>
      <c r="CA51" s="145"/>
      <c r="CB51" s="145"/>
      <c r="CC51" s="145"/>
      <c r="CD51" s="145"/>
      <c r="CE51" s="145"/>
      <c r="CF51" s="145"/>
      <c r="CG51" s="145"/>
      <c r="CH51" s="145"/>
      <c r="CI51" s="145"/>
      <c r="CJ51" s="145"/>
      <c r="CK51" s="145"/>
    </row>
    <row r="52" spans="1:89" ht="12" customHeight="1" x14ac:dyDescent="0.25">
      <c r="A52" s="138" t="s">
        <v>26</v>
      </c>
      <c r="B52" s="48" t="s">
        <v>3</v>
      </c>
      <c r="C52" s="8">
        <v>7</v>
      </c>
      <c r="D52" s="12" t="s">
        <v>34</v>
      </c>
      <c r="E52" s="13" t="s">
        <v>36</v>
      </c>
      <c r="F52" s="115">
        <v>12</v>
      </c>
      <c r="G52" s="170" t="s">
        <v>37</v>
      </c>
      <c r="H52" s="170" t="s">
        <v>38</v>
      </c>
      <c r="I52" s="14"/>
      <c r="J52" s="8"/>
      <c r="K52" s="8"/>
      <c r="L52" s="1"/>
      <c r="M52" s="8"/>
      <c r="N52" s="8"/>
      <c r="O52" s="8"/>
      <c r="P52" s="143"/>
      <c r="Q52" s="58"/>
      <c r="R52" s="59"/>
      <c r="S52" s="11"/>
      <c r="T52" s="21"/>
      <c r="V52" s="144"/>
      <c r="X52" s="145"/>
      <c r="Y52" s="145"/>
      <c r="Z52" s="145"/>
      <c r="AA52" s="145"/>
      <c r="AB52" s="144">
        <f t="shared" si="0"/>
        <v>0</v>
      </c>
      <c r="AC52" s="144" t="e">
        <f>#REF!*0.3</f>
        <v>#REF!</v>
      </c>
      <c r="AD52" s="144">
        <f>V52*0.7</f>
        <v>0</v>
      </c>
      <c r="AE52" s="144" t="e">
        <f>#REF!*0.7</f>
        <v>#REF!</v>
      </c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5"/>
      <c r="AR52" s="144"/>
      <c r="AS52" s="144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45"/>
      <c r="BK52" s="145"/>
      <c r="BL52" s="145"/>
      <c r="BM52" s="145"/>
      <c r="BN52" s="145"/>
      <c r="BO52" s="145"/>
      <c r="BP52" s="145"/>
      <c r="BQ52" s="145"/>
      <c r="BR52" s="145"/>
      <c r="BS52" s="145"/>
      <c r="BT52" s="145"/>
      <c r="BU52" s="145"/>
      <c r="BV52" s="145"/>
      <c r="BW52" s="145"/>
      <c r="BX52" s="145"/>
      <c r="BY52" s="145"/>
      <c r="BZ52" s="145"/>
      <c r="CA52" s="145"/>
      <c r="CB52" s="145"/>
      <c r="CC52" s="145"/>
      <c r="CD52" s="145"/>
      <c r="CE52" s="145"/>
      <c r="CF52" s="145"/>
      <c r="CG52" s="145"/>
      <c r="CH52" s="145"/>
      <c r="CI52" s="145"/>
      <c r="CJ52" s="145"/>
      <c r="CK52" s="145"/>
    </row>
    <row r="53" spans="1:89" ht="12" customHeight="1" x14ac:dyDescent="0.25">
      <c r="A53" s="138" t="s">
        <v>26</v>
      </c>
      <c r="B53" s="48" t="s">
        <v>3</v>
      </c>
      <c r="C53" s="8">
        <v>8</v>
      </c>
      <c r="D53" s="12" t="s">
        <v>34</v>
      </c>
      <c r="E53" s="12" t="s">
        <v>39</v>
      </c>
      <c r="F53" s="115">
        <v>0</v>
      </c>
      <c r="G53" s="170" t="s">
        <v>5</v>
      </c>
      <c r="H53" s="170" t="s">
        <v>5</v>
      </c>
      <c r="I53" s="14"/>
      <c r="J53" s="8"/>
      <c r="K53" s="53"/>
      <c r="L53" s="1"/>
      <c r="M53" s="8"/>
      <c r="N53" s="8"/>
      <c r="O53" s="8"/>
      <c r="P53" s="143"/>
      <c r="Q53" s="58"/>
      <c r="R53" s="59"/>
      <c r="S53" s="11"/>
      <c r="T53" s="21"/>
      <c r="V53" s="144"/>
      <c r="X53" s="145"/>
      <c r="Y53" s="145"/>
      <c r="Z53" s="144"/>
      <c r="AA53" s="144"/>
      <c r="AB53" s="144">
        <f t="shared" si="0"/>
        <v>0</v>
      </c>
      <c r="AC53" s="144" t="e">
        <f>#REF!*0.3</f>
        <v>#REF!</v>
      </c>
      <c r="AD53" s="144">
        <f>V53*0.7</f>
        <v>0</v>
      </c>
      <c r="AE53" s="144" t="e">
        <f>#REF!*0.7</f>
        <v>#REF!</v>
      </c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5"/>
      <c r="AR53" s="144"/>
      <c r="AS53" s="144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145"/>
      <c r="BR53" s="145"/>
      <c r="BS53" s="145"/>
      <c r="BT53" s="145"/>
      <c r="BU53" s="145"/>
      <c r="BV53" s="145"/>
      <c r="BW53" s="145"/>
      <c r="BX53" s="145"/>
      <c r="BY53" s="145"/>
      <c r="BZ53" s="145"/>
      <c r="CA53" s="145"/>
      <c r="CB53" s="145"/>
      <c r="CC53" s="145"/>
      <c r="CD53" s="145"/>
      <c r="CE53" s="145"/>
      <c r="CF53" s="145"/>
      <c r="CG53" s="145"/>
      <c r="CH53" s="145"/>
      <c r="CI53" s="145"/>
      <c r="CJ53" s="145"/>
      <c r="CK53" s="145"/>
    </row>
    <row r="54" spans="1:89" ht="13.15" customHeight="1" x14ac:dyDescent="0.25">
      <c r="A54" s="138" t="s">
        <v>26</v>
      </c>
      <c r="B54" s="48" t="s">
        <v>3</v>
      </c>
      <c r="C54" s="8">
        <v>9</v>
      </c>
      <c r="D54" s="12" t="s">
        <v>34</v>
      </c>
      <c r="E54" s="13" t="s">
        <v>40</v>
      </c>
      <c r="F54" s="115">
        <v>1</v>
      </c>
      <c r="G54" s="170" t="s">
        <v>41</v>
      </c>
      <c r="H54" s="170" t="s">
        <v>38</v>
      </c>
      <c r="I54" s="14"/>
      <c r="J54" s="8"/>
      <c r="K54" s="130"/>
      <c r="L54" s="1"/>
      <c r="M54" s="8"/>
      <c r="N54" s="8"/>
      <c r="O54" s="8"/>
      <c r="P54" s="143"/>
      <c r="Q54" s="58"/>
      <c r="R54" s="59"/>
      <c r="S54" s="12"/>
      <c r="T54" s="21"/>
      <c r="V54" s="144"/>
      <c r="X54" s="145"/>
      <c r="Y54" s="145"/>
      <c r="Z54" s="145"/>
      <c r="AA54" s="145"/>
      <c r="AB54" s="144">
        <f t="shared" si="0"/>
        <v>0</v>
      </c>
      <c r="AC54" s="144" t="e">
        <f>#REF!*0.3</f>
        <v>#REF!</v>
      </c>
      <c r="AD54" s="144">
        <f>V54*0.7</f>
        <v>0</v>
      </c>
      <c r="AE54" s="144" t="e">
        <f>#REF!*0.7</f>
        <v>#REF!</v>
      </c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5"/>
      <c r="AR54" s="144"/>
      <c r="AS54" s="144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  <c r="BO54" s="145"/>
      <c r="BP54" s="145"/>
      <c r="BQ54" s="145"/>
      <c r="BR54" s="145"/>
      <c r="BS54" s="145"/>
      <c r="BT54" s="145"/>
      <c r="BU54" s="145"/>
      <c r="BV54" s="145"/>
      <c r="BW54" s="145"/>
      <c r="BX54" s="145"/>
      <c r="BY54" s="145"/>
      <c r="BZ54" s="145"/>
      <c r="CA54" s="145"/>
      <c r="CB54" s="145"/>
      <c r="CC54" s="145"/>
      <c r="CD54" s="145"/>
      <c r="CE54" s="145"/>
      <c r="CF54" s="145"/>
      <c r="CG54" s="145"/>
      <c r="CH54" s="145"/>
      <c r="CI54" s="145"/>
      <c r="CJ54" s="145"/>
      <c r="CK54" s="145"/>
    </row>
    <row r="55" spans="1:89" ht="13.15" customHeight="1" x14ac:dyDescent="0.25">
      <c r="A55" s="138" t="s">
        <v>26</v>
      </c>
      <c r="B55" s="48" t="s">
        <v>3</v>
      </c>
      <c r="C55" s="8">
        <v>10</v>
      </c>
      <c r="D55" s="12" t="s">
        <v>42</v>
      </c>
      <c r="E55" s="13" t="s">
        <v>43</v>
      </c>
      <c r="F55" s="115">
        <v>0</v>
      </c>
      <c r="G55" s="170" t="s">
        <v>44</v>
      </c>
      <c r="H55" s="170" t="s">
        <v>6</v>
      </c>
      <c r="I55" s="14"/>
      <c r="J55" s="8"/>
      <c r="K55" s="8"/>
      <c r="L55" s="1"/>
      <c r="M55" s="8"/>
      <c r="N55" s="8"/>
      <c r="O55" s="8"/>
      <c r="P55" s="143"/>
      <c r="Q55" s="58"/>
      <c r="R55" s="59"/>
      <c r="S55" s="12"/>
      <c r="T55" s="21"/>
      <c r="V55" s="144"/>
      <c r="X55" s="145"/>
      <c r="Y55" s="145"/>
      <c r="Z55" s="145"/>
      <c r="AA55" s="145"/>
      <c r="AB55" s="144">
        <f t="shared" si="0"/>
        <v>0</v>
      </c>
      <c r="AC55" s="144" t="e">
        <f>#REF!*0.3</f>
        <v>#REF!</v>
      </c>
      <c r="AD55" s="144">
        <f>V55*0.7</f>
        <v>0</v>
      </c>
      <c r="AE55" s="144" t="e">
        <f>#REF!*0.7</f>
        <v>#REF!</v>
      </c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5"/>
      <c r="AR55" s="144"/>
      <c r="AS55" s="144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  <c r="BI55" s="145"/>
      <c r="BJ55" s="145"/>
      <c r="BK55" s="145"/>
      <c r="BL55" s="145"/>
      <c r="BM55" s="145"/>
      <c r="BN55" s="145"/>
      <c r="BO55" s="145"/>
      <c r="BP55" s="145"/>
      <c r="BQ55" s="145"/>
      <c r="BR55" s="145"/>
      <c r="BS55" s="145"/>
      <c r="BT55" s="145"/>
      <c r="BU55" s="145"/>
      <c r="BV55" s="145"/>
      <c r="BW55" s="145"/>
      <c r="BX55" s="145"/>
      <c r="BY55" s="145"/>
      <c r="BZ55" s="145"/>
      <c r="CA55" s="145"/>
      <c r="CB55" s="145"/>
      <c r="CC55" s="145"/>
      <c r="CD55" s="145"/>
      <c r="CE55" s="145"/>
      <c r="CF55" s="145"/>
      <c r="CG55" s="145"/>
      <c r="CH55" s="145"/>
      <c r="CI55" s="145"/>
      <c r="CJ55" s="145"/>
      <c r="CK55" s="145"/>
    </row>
    <row r="56" spans="1:89" ht="12" customHeight="1" x14ac:dyDescent="0.25">
      <c r="A56" s="138" t="s">
        <v>26</v>
      </c>
      <c r="B56" s="48" t="s">
        <v>3</v>
      </c>
      <c r="C56" s="8">
        <v>11</v>
      </c>
      <c r="D56" s="9" t="s">
        <v>173</v>
      </c>
      <c r="E56" s="9" t="s">
        <v>165</v>
      </c>
      <c r="F56" s="117">
        <v>0</v>
      </c>
      <c r="G56" s="171" t="s">
        <v>172</v>
      </c>
      <c r="H56" s="171" t="s">
        <v>172</v>
      </c>
      <c r="I56" s="31"/>
      <c r="J56" s="29"/>
      <c r="K56" s="52"/>
      <c r="L56" s="31"/>
      <c r="M56" s="29"/>
      <c r="N56" s="29"/>
      <c r="O56" s="29"/>
      <c r="P56" s="143"/>
      <c r="Q56" s="58"/>
      <c r="R56" s="59"/>
      <c r="S56" s="11"/>
      <c r="T56" s="21"/>
      <c r="V56" s="144"/>
      <c r="X56" s="145"/>
      <c r="Y56" s="145"/>
      <c r="Z56" s="145"/>
      <c r="AA56" s="145"/>
      <c r="AB56" s="144"/>
      <c r="AC56" s="144"/>
      <c r="AD56" s="145"/>
      <c r="AE56" s="145"/>
      <c r="AF56" s="144"/>
      <c r="AG56" s="144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  <c r="BO56" s="145"/>
      <c r="BP56" s="145"/>
      <c r="BQ56" s="145"/>
      <c r="BR56" s="145"/>
      <c r="BS56" s="145"/>
      <c r="BT56" s="145"/>
      <c r="BU56" s="145"/>
      <c r="BV56" s="145"/>
      <c r="BW56" s="145"/>
      <c r="BX56" s="145"/>
      <c r="BY56" s="145"/>
      <c r="BZ56" s="145"/>
      <c r="CA56" s="145"/>
      <c r="CB56" s="145"/>
      <c r="CC56" s="145"/>
      <c r="CD56" s="145"/>
      <c r="CE56" s="145"/>
      <c r="CF56" s="145"/>
      <c r="CG56" s="145"/>
      <c r="CH56" s="145"/>
      <c r="CI56" s="145"/>
      <c r="CJ56" s="145"/>
      <c r="CK56" s="145"/>
    </row>
    <row r="57" spans="1:89" ht="12" customHeight="1" x14ac:dyDescent="0.25">
      <c r="A57" s="138" t="s">
        <v>26</v>
      </c>
      <c r="B57" s="48" t="s">
        <v>3</v>
      </c>
      <c r="C57" s="8">
        <v>12</v>
      </c>
      <c r="D57" s="27" t="s">
        <v>63</v>
      </c>
      <c r="E57" s="27" t="s">
        <v>376</v>
      </c>
      <c r="F57" s="119">
        <v>5</v>
      </c>
      <c r="G57" s="175" t="s">
        <v>64</v>
      </c>
      <c r="H57" s="175" t="s">
        <v>65</v>
      </c>
      <c r="I57" s="14"/>
      <c r="J57" s="8"/>
      <c r="K57" s="53"/>
      <c r="L57" s="1"/>
      <c r="M57" s="8"/>
      <c r="N57" s="8"/>
      <c r="O57" s="8"/>
      <c r="P57" s="143"/>
      <c r="Q57" s="58"/>
      <c r="R57" s="59"/>
      <c r="S57" s="11"/>
      <c r="T57" s="21"/>
      <c r="V57" s="144"/>
      <c r="X57" s="145"/>
      <c r="Y57" s="145"/>
      <c r="Z57" s="144"/>
      <c r="AA57" s="144"/>
      <c r="AB57" s="144">
        <f>V57*0.3</f>
        <v>0</v>
      </c>
      <c r="AC57" s="144" t="e">
        <f>#REF!*0.3</f>
        <v>#REF!</v>
      </c>
      <c r="AD57" s="144"/>
      <c r="AE57" s="144"/>
      <c r="AF57" s="144"/>
      <c r="AG57" s="144"/>
      <c r="AH57" s="144"/>
      <c r="AI57" s="144"/>
      <c r="AJ57" s="144">
        <f>V57*0.7</f>
        <v>0</v>
      </c>
      <c r="AK57" s="144" t="e">
        <f>#REF!*0.7</f>
        <v>#REF!</v>
      </c>
      <c r="AL57" s="144"/>
      <c r="AM57" s="144"/>
      <c r="AN57" s="144"/>
      <c r="AO57" s="144"/>
      <c r="AP57" s="144"/>
      <c r="AQ57" s="145"/>
      <c r="AR57" s="144"/>
      <c r="AS57" s="144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145"/>
      <c r="BN57" s="145"/>
      <c r="BO57" s="145"/>
      <c r="BP57" s="145"/>
      <c r="BQ57" s="145"/>
      <c r="BR57" s="145"/>
      <c r="BS57" s="145"/>
      <c r="BT57" s="145"/>
      <c r="BU57" s="145"/>
      <c r="BV57" s="145"/>
      <c r="BW57" s="145"/>
      <c r="BX57" s="145"/>
      <c r="BY57" s="145"/>
      <c r="BZ57" s="145"/>
      <c r="CA57" s="145"/>
      <c r="CB57" s="145"/>
      <c r="CC57" s="145"/>
      <c r="CD57" s="145"/>
      <c r="CE57" s="145"/>
      <c r="CF57" s="145"/>
      <c r="CG57" s="145"/>
      <c r="CH57" s="145"/>
      <c r="CI57" s="145"/>
      <c r="CJ57" s="145"/>
      <c r="CK57" s="145"/>
    </row>
    <row r="58" spans="1:89" ht="12" customHeight="1" x14ac:dyDescent="0.25">
      <c r="A58" s="138" t="s">
        <v>26</v>
      </c>
      <c r="B58" s="48" t="s">
        <v>3</v>
      </c>
      <c r="C58" s="8">
        <v>13</v>
      </c>
      <c r="D58" s="12" t="s">
        <v>63</v>
      </c>
      <c r="E58" s="20" t="s">
        <v>377</v>
      </c>
      <c r="F58" s="115">
        <v>0</v>
      </c>
      <c r="G58" s="170" t="s">
        <v>5</v>
      </c>
      <c r="H58" s="170" t="s">
        <v>5</v>
      </c>
      <c r="I58" s="14"/>
      <c r="J58" s="8"/>
      <c r="K58" s="53"/>
      <c r="L58" s="1"/>
      <c r="M58" s="8"/>
      <c r="N58" s="8"/>
      <c r="O58" s="8"/>
      <c r="P58" s="143"/>
      <c r="Q58" s="58"/>
      <c r="R58" s="59"/>
      <c r="S58" s="11"/>
      <c r="T58" s="21"/>
      <c r="V58" s="144"/>
      <c r="X58" s="145"/>
      <c r="Y58" s="145"/>
      <c r="Z58" s="145"/>
      <c r="AA58" s="145"/>
      <c r="AB58" s="144">
        <f>V58*0.3</f>
        <v>0</v>
      </c>
      <c r="AC58" s="144" t="e">
        <f>#REF!*0.3</f>
        <v>#REF!</v>
      </c>
      <c r="AD58" s="144">
        <f>V58*0.7</f>
        <v>0</v>
      </c>
      <c r="AE58" s="144" t="e">
        <f>#REF!*0.7</f>
        <v>#REF!</v>
      </c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5"/>
      <c r="AR58" s="144"/>
      <c r="AS58" s="144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  <c r="BI58" s="145"/>
      <c r="BJ58" s="145"/>
      <c r="BK58" s="145"/>
      <c r="BL58" s="145"/>
      <c r="BM58" s="145"/>
      <c r="BN58" s="145"/>
      <c r="BO58" s="145"/>
      <c r="BP58" s="145"/>
      <c r="BQ58" s="145"/>
      <c r="BR58" s="145"/>
      <c r="BS58" s="145"/>
      <c r="BT58" s="145"/>
      <c r="BU58" s="145"/>
      <c r="BV58" s="145"/>
      <c r="BW58" s="145"/>
      <c r="BX58" s="145"/>
      <c r="BY58" s="145"/>
      <c r="BZ58" s="145"/>
      <c r="CA58" s="145"/>
      <c r="CB58" s="145"/>
      <c r="CC58" s="145"/>
      <c r="CD58" s="145"/>
      <c r="CE58" s="145"/>
      <c r="CF58" s="145"/>
      <c r="CG58" s="145"/>
      <c r="CH58" s="145"/>
      <c r="CI58" s="145"/>
      <c r="CJ58" s="145"/>
      <c r="CK58" s="145"/>
    </row>
    <row r="59" spans="1:89" ht="12" customHeight="1" x14ac:dyDescent="0.25">
      <c r="A59" s="138" t="s">
        <v>26</v>
      </c>
      <c r="B59" s="48" t="s">
        <v>3</v>
      </c>
      <c r="C59" s="8">
        <v>14</v>
      </c>
      <c r="D59" s="12" t="s">
        <v>359</v>
      </c>
      <c r="E59" s="13" t="s">
        <v>75</v>
      </c>
      <c r="F59" s="115">
        <v>5</v>
      </c>
      <c r="G59" s="170" t="s">
        <v>5</v>
      </c>
      <c r="H59" s="170" t="s">
        <v>5</v>
      </c>
      <c r="I59" s="14"/>
      <c r="J59" s="8"/>
      <c r="K59" s="53"/>
      <c r="L59" s="1"/>
      <c r="M59" s="8"/>
      <c r="N59" s="8"/>
      <c r="O59" s="8"/>
      <c r="P59" s="143"/>
      <c r="Q59" s="58"/>
      <c r="R59" s="59"/>
      <c r="S59" s="11"/>
      <c r="T59" s="21"/>
      <c r="V59" s="144"/>
      <c r="X59" s="145"/>
      <c r="Y59" s="145"/>
      <c r="Z59" s="144"/>
      <c r="AA59" s="145"/>
      <c r="AB59" s="144">
        <f>V59*0.3</f>
        <v>0</v>
      </c>
      <c r="AC59" s="144" t="e">
        <f>#REF!*0.3</f>
        <v>#REF!</v>
      </c>
      <c r="AD59" s="144">
        <f>V59*0.7</f>
        <v>0</v>
      </c>
      <c r="AE59" s="144" t="e">
        <f>#REF!*0.7</f>
        <v>#REF!</v>
      </c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5"/>
      <c r="AR59" s="144"/>
      <c r="AS59" s="144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  <c r="BL59" s="145"/>
      <c r="BM59" s="145"/>
      <c r="BN59" s="145"/>
      <c r="BO59" s="145"/>
      <c r="BP59" s="145"/>
      <c r="BQ59" s="145"/>
      <c r="BR59" s="145"/>
      <c r="BS59" s="145"/>
      <c r="BT59" s="145"/>
      <c r="BU59" s="145"/>
      <c r="BV59" s="145"/>
      <c r="BW59" s="145"/>
      <c r="BX59" s="145"/>
      <c r="BY59" s="145"/>
      <c r="BZ59" s="145"/>
      <c r="CA59" s="145"/>
      <c r="CB59" s="145"/>
      <c r="CC59" s="145"/>
      <c r="CD59" s="145"/>
      <c r="CE59" s="145"/>
      <c r="CF59" s="145"/>
      <c r="CG59" s="145"/>
      <c r="CH59" s="145"/>
      <c r="CI59" s="145"/>
      <c r="CJ59" s="145"/>
      <c r="CK59" s="145"/>
    </row>
    <row r="60" spans="1:89" ht="13.15" customHeight="1" x14ac:dyDescent="0.25">
      <c r="A60" s="138" t="s">
        <v>26</v>
      </c>
      <c r="B60" s="48" t="s">
        <v>3</v>
      </c>
      <c r="C60" s="8">
        <v>15</v>
      </c>
      <c r="D60" s="12" t="s">
        <v>358</v>
      </c>
      <c r="E60" s="13" t="s">
        <v>70</v>
      </c>
      <c r="F60" s="115">
        <v>3</v>
      </c>
      <c r="G60" s="170" t="s">
        <v>71</v>
      </c>
      <c r="H60" s="170" t="s">
        <v>72</v>
      </c>
      <c r="I60" s="14"/>
      <c r="J60" s="8"/>
      <c r="K60" s="8"/>
      <c r="L60" s="1"/>
      <c r="M60" s="8"/>
      <c r="N60" s="8"/>
      <c r="O60" s="8"/>
      <c r="P60" s="143"/>
      <c r="Q60" s="58"/>
      <c r="R60" s="59"/>
      <c r="S60" s="12"/>
      <c r="T60" s="21"/>
      <c r="V60" s="144"/>
      <c r="X60" s="145"/>
      <c r="Y60" s="145"/>
      <c r="Z60" s="145"/>
      <c r="AA60" s="145"/>
      <c r="AB60" s="144">
        <f>V60*0.3</f>
        <v>0</v>
      </c>
      <c r="AC60" s="144" t="e">
        <f>#REF!*0.3</f>
        <v>#REF!</v>
      </c>
      <c r="AD60" s="144">
        <f>V60*0.7</f>
        <v>0</v>
      </c>
      <c r="AE60" s="144" t="e">
        <f>#REF!*0.7</f>
        <v>#REF!</v>
      </c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5"/>
      <c r="AR60" s="144"/>
      <c r="AS60" s="144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  <c r="BL60" s="145"/>
      <c r="BM60" s="145"/>
      <c r="BN60" s="145"/>
      <c r="BO60" s="145"/>
      <c r="BP60" s="145"/>
      <c r="BQ60" s="145"/>
      <c r="BR60" s="145"/>
      <c r="BS60" s="145"/>
      <c r="BT60" s="145"/>
      <c r="BU60" s="145"/>
      <c r="BV60" s="145"/>
      <c r="BW60" s="145"/>
      <c r="BX60" s="145"/>
      <c r="BY60" s="145"/>
      <c r="BZ60" s="145"/>
      <c r="CA60" s="145"/>
      <c r="CB60" s="145"/>
      <c r="CC60" s="145"/>
      <c r="CD60" s="145"/>
      <c r="CE60" s="145"/>
      <c r="CF60" s="145"/>
      <c r="CG60" s="145"/>
      <c r="CH60" s="145"/>
      <c r="CI60" s="145"/>
      <c r="CJ60" s="145"/>
      <c r="CK60" s="145"/>
    </row>
    <row r="61" spans="1:89" ht="12" customHeight="1" x14ac:dyDescent="0.25">
      <c r="A61" s="138" t="s">
        <v>26</v>
      </c>
      <c r="B61" s="48" t="s">
        <v>3</v>
      </c>
      <c r="C61" s="8">
        <v>16</v>
      </c>
      <c r="D61" s="12" t="s">
        <v>357</v>
      </c>
      <c r="E61" s="13" t="s">
        <v>73</v>
      </c>
      <c r="F61" s="115">
        <v>0</v>
      </c>
      <c r="G61" s="170" t="s">
        <v>74</v>
      </c>
      <c r="H61" s="170" t="s">
        <v>72</v>
      </c>
      <c r="I61" s="14"/>
      <c r="J61" s="8"/>
      <c r="K61" s="53"/>
      <c r="L61" s="1"/>
      <c r="M61" s="8"/>
      <c r="N61" s="8"/>
      <c r="O61" s="8"/>
      <c r="P61" s="143"/>
      <c r="Q61" s="58"/>
      <c r="R61" s="59"/>
      <c r="S61" s="11"/>
      <c r="T61" s="21"/>
      <c r="V61" s="144"/>
      <c r="X61" s="145"/>
      <c r="Y61" s="145"/>
      <c r="Z61" s="145"/>
      <c r="AA61" s="145"/>
      <c r="AB61" s="144">
        <f>V61*0.3</f>
        <v>0</v>
      </c>
      <c r="AC61" s="144" t="e">
        <f>#REF!*0.3</f>
        <v>#REF!</v>
      </c>
      <c r="AD61" s="144">
        <f>V61*0.7</f>
        <v>0</v>
      </c>
      <c r="AE61" s="144" t="e">
        <f>#REF!*0.7</f>
        <v>#REF!</v>
      </c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45"/>
      <c r="AR61" s="144"/>
      <c r="AS61" s="144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  <c r="BI61" s="145"/>
      <c r="BJ61" s="145"/>
      <c r="BK61" s="145"/>
      <c r="BL61" s="145"/>
      <c r="BM61" s="145"/>
      <c r="BN61" s="145"/>
      <c r="BO61" s="145"/>
      <c r="BP61" s="145"/>
      <c r="BQ61" s="145"/>
      <c r="BR61" s="145"/>
      <c r="BS61" s="145"/>
      <c r="BT61" s="145"/>
      <c r="BU61" s="145"/>
      <c r="BV61" s="145"/>
      <c r="BW61" s="145"/>
      <c r="BX61" s="145"/>
      <c r="BY61" s="145"/>
      <c r="BZ61" s="145"/>
      <c r="CA61" s="145"/>
      <c r="CB61" s="145"/>
      <c r="CC61" s="145"/>
      <c r="CD61" s="145"/>
      <c r="CE61" s="145"/>
      <c r="CF61" s="145"/>
      <c r="CG61" s="145"/>
      <c r="CH61" s="145"/>
      <c r="CI61" s="145"/>
      <c r="CJ61" s="145"/>
      <c r="CK61" s="145"/>
    </row>
    <row r="62" spans="1:89" ht="12" customHeight="1" x14ac:dyDescent="0.25">
      <c r="A62" s="138" t="s">
        <v>26</v>
      </c>
      <c r="B62" s="48" t="s">
        <v>3</v>
      </c>
      <c r="C62" s="8">
        <v>17</v>
      </c>
      <c r="D62" s="9" t="s">
        <v>170</v>
      </c>
      <c r="E62" s="9" t="s">
        <v>4</v>
      </c>
      <c r="F62" s="117">
        <v>0</v>
      </c>
      <c r="G62" s="171" t="s">
        <v>171</v>
      </c>
      <c r="H62" s="171" t="s">
        <v>171</v>
      </c>
      <c r="I62" s="31"/>
      <c r="J62" s="29"/>
      <c r="K62" s="52"/>
      <c r="L62" s="31"/>
      <c r="M62" s="29"/>
      <c r="N62" s="29"/>
      <c r="O62" s="29"/>
      <c r="P62" s="143"/>
      <c r="Q62" s="58"/>
      <c r="R62" s="59"/>
      <c r="S62" s="11"/>
      <c r="T62" s="21"/>
      <c r="V62" s="144"/>
      <c r="X62" s="145"/>
      <c r="Y62" s="145"/>
      <c r="Z62" s="145"/>
      <c r="AA62" s="145"/>
      <c r="AB62" s="144"/>
      <c r="AC62" s="144"/>
      <c r="AD62" s="145"/>
      <c r="AE62" s="145"/>
      <c r="AF62" s="144"/>
      <c r="AG62" s="144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/>
      <c r="BK62" s="145"/>
      <c r="BL62" s="145"/>
      <c r="BM62" s="145"/>
      <c r="BN62" s="145"/>
      <c r="BO62" s="145"/>
      <c r="BP62" s="145"/>
      <c r="BQ62" s="145"/>
      <c r="BR62" s="145"/>
      <c r="BS62" s="145"/>
      <c r="BT62" s="145"/>
      <c r="BU62" s="145"/>
      <c r="BV62" s="145"/>
      <c r="BW62" s="145"/>
      <c r="BX62" s="145"/>
      <c r="BY62" s="145"/>
      <c r="BZ62" s="145"/>
      <c r="CA62" s="145"/>
      <c r="CB62" s="145"/>
      <c r="CC62" s="145"/>
      <c r="CD62" s="145"/>
      <c r="CE62" s="145"/>
      <c r="CF62" s="145"/>
      <c r="CG62" s="145"/>
      <c r="CH62" s="145"/>
      <c r="CI62" s="145"/>
      <c r="CJ62" s="145"/>
      <c r="CK62" s="145"/>
    </row>
    <row r="63" spans="1:89" ht="12" customHeight="1" x14ac:dyDescent="0.25">
      <c r="A63" s="138" t="s">
        <v>26</v>
      </c>
      <c r="B63" s="48" t="s">
        <v>3</v>
      </c>
      <c r="C63" s="8">
        <v>18</v>
      </c>
      <c r="D63" s="9" t="s">
        <v>163</v>
      </c>
      <c r="E63" s="9" t="s">
        <v>76</v>
      </c>
      <c r="F63" s="117">
        <v>0</v>
      </c>
      <c r="G63" s="170" t="s">
        <v>77</v>
      </c>
      <c r="H63" s="170" t="s">
        <v>72</v>
      </c>
      <c r="I63" s="14"/>
      <c r="J63" s="8"/>
      <c r="K63" s="53"/>
      <c r="L63" s="31"/>
      <c r="M63" s="29"/>
      <c r="N63" s="29"/>
      <c r="O63" s="29"/>
      <c r="P63" s="143"/>
      <c r="Q63" s="58"/>
      <c r="R63" s="59"/>
      <c r="S63" s="18"/>
      <c r="T63" s="21"/>
      <c r="V63" s="144"/>
      <c r="X63" s="145"/>
      <c r="Y63" s="145"/>
      <c r="Z63" s="144"/>
      <c r="AA63" s="144"/>
      <c r="AB63" s="144">
        <f>V63*0.3</f>
        <v>0</v>
      </c>
      <c r="AC63" s="144" t="e">
        <f>#REF!*0.3</f>
        <v>#REF!</v>
      </c>
      <c r="AD63" s="144"/>
      <c r="AE63" s="144"/>
      <c r="AF63" s="144"/>
      <c r="AG63" s="144"/>
      <c r="AH63" s="144"/>
      <c r="AI63" s="144"/>
      <c r="AJ63" s="144"/>
      <c r="AK63" s="144"/>
      <c r="AL63" s="144">
        <f>V63*0.7</f>
        <v>0</v>
      </c>
      <c r="AM63" s="144" t="e">
        <f>#REF!*0.7</f>
        <v>#REF!</v>
      </c>
      <c r="AN63" s="144"/>
      <c r="AO63" s="144"/>
      <c r="AP63" s="144"/>
      <c r="AQ63" s="145"/>
      <c r="AR63" s="144"/>
      <c r="AS63" s="144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  <c r="BI63" s="145"/>
      <c r="BJ63" s="145"/>
      <c r="BK63" s="145"/>
      <c r="BL63" s="145"/>
      <c r="BM63" s="145"/>
      <c r="BN63" s="145"/>
      <c r="BO63" s="145"/>
      <c r="BP63" s="145"/>
      <c r="BQ63" s="145"/>
      <c r="BR63" s="145"/>
      <c r="BS63" s="145"/>
      <c r="BT63" s="145"/>
      <c r="BU63" s="145"/>
      <c r="BV63" s="145"/>
      <c r="BW63" s="145"/>
      <c r="BX63" s="145"/>
      <c r="BY63" s="145"/>
      <c r="BZ63" s="145"/>
      <c r="CA63" s="145"/>
      <c r="CB63" s="145"/>
      <c r="CC63" s="145"/>
      <c r="CD63" s="145"/>
      <c r="CE63" s="145"/>
      <c r="CF63" s="145"/>
      <c r="CG63" s="145"/>
      <c r="CH63" s="145"/>
      <c r="CI63" s="145"/>
      <c r="CJ63" s="145"/>
      <c r="CK63" s="145"/>
    </row>
    <row r="64" spans="1:89" ht="12" customHeight="1" x14ac:dyDescent="0.25">
      <c r="A64" s="138" t="s">
        <v>26</v>
      </c>
      <c r="B64" s="48" t="s">
        <v>3</v>
      </c>
      <c r="C64" s="8">
        <v>19</v>
      </c>
      <c r="D64" s="12" t="s">
        <v>360</v>
      </c>
      <c r="E64" s="12" t="s">
        <v>86</v>
      </c>
      <c r="F64" s="115">
        <v>4</v>
      </c>
      <c r="G64" s="170" t="s">
        <v>208</v>
      </c>
      <c r="H64" s="170" t="s">
        <v>208</v>
      </c>
      <c r="I64" s="14"/>
      <c r="J64" s="8"/>
      <c r="K64" s="53"/>
      <c r="L64" s="1"/>
      <c r="M64" s="8"/>
      <c r="N64" s="8"/>
      <c r="O64" s="8"/>
      <c r="P64" s="143"/>
      <c r="Q64" s="58"/>
      <c r="R64" s="59"/>
      <c r="S64" s="11"/>
      <c r="T64" s="21"/>
      <c r="V64" s="144"/>
      <c r="X64" s="145"/>
      <c r="Y64" s="145"/>
      <c r="Z64" s="145"/>
      <c r="AA64" s="145"/>
      <c r="AB64" s="144"/>
      <c r="AC64" s="144"/>
      <c r="AD64" s="144"/>
      <c r="AE64" s="144"/>
      <c r="AF64" s="145"/>
      <c r="AG64" s="145"/>
      <c r="AH64" s="144"/>
      <c r="AI64" s="144"/>
      <c r="AJ64" s="144"/>
      <c r="AK64" s="144"/>
      <c r="AL64" s="144"/>
      <c r="AM64" s="144"/>
      <c r="AN64" s="144"/>
      <c r="AO64" s="144"/>
      <c r="AP64" s="144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  <c r="BI64" s="145"/>
      <c r="BJ64" s="145"/>
      <c r="BK64" s="145"/>
      <c r="BL64" s="145"/>
      <c r="BM64" s="145"/>
      <c r="BN64" s="145"/>
      <c r="BO64" s="145"/>
      <c r="BP64" s="145"/>
      <c r="BQ64" s="145"/>
      <c r="BR64" s="145"/>
      <c r="BS64" s="145"/>
      <c r="BT64" s="145"/>
      <c r="BU64" s="145"/>
      <c r="BV64" s="145"/>
      <c r="BW64" s="145"/>
      <c r="BX64" s="145"/>
      <c r="BY64" s="145"/>
      <c r="BZ64" s="145"/>
      <c r="CA64" s="145"/>
      <c r="CB64" s="145"/>
      <c r="CC64" s="145"/>
      <c r="CD64" s="145"/>
      <c r="CE64" s="145"/>
      <c r="CF64" s="145"/>
      <c r="CG64" s="145"/>
      <c r="CH64" s="145"/>
      <c r="CI64" s="145"/>
      <c r="CJ64" s="145"/>
      <c r="CK64" s="145"/>
    </row>
    <row r="65" spans="1:89" ht="12" customHeight="1" x14ac:dyDescent="0.25">
      <c r="A65" s="138" t="s">
        <v>26</v>
      </c>
      <c r="B65" s="48" t="s">
        <v>3</v>
      </c>
      <c r="C65" s="8">
        <v>20</v>
      </c>
      <c r="D65" s="9" t="s">
        <v>212</v>
      </c>
      <c r="E65" s="9" t="s">
        <v>127</v>
      </c>
      <c r="F65" s="117">
        <v>0</v>
      </c>
      <c r="G65" s="169" t="s">
        <v>196</v>
      </c>
      <c r="H65" s="169"/>
      <c r="I65" s="31"/>
      <c r="J65" s="29"/>
      <c r="K65" s="52"/>
      <c r="L65" s="31"/>
      <c r="M65" s="29"/>
      <c r="N65" s="29"/>
      <c r="O65" s="29"/>
      <c r="P65" s="143"/>
      <c r="Q65" s="58"/>
      <c r="R65" s="59"/>
      <c r="S65" s="11"/>
      <c r="T65" s="21"/>
      <c r="V65" s="144"/>
      <c r="X65" s="145"/>
      <c r="Y65" s="145"/>
      <c r="Z65" s="144"/>
      <c r="AA65" s="144"/>
      <c r="AB65" s="144">
        <f>V65*0.3</f>
        <v>0</v>
      </c>
      <c r="AC65" s="144" t="e">
        <f>#REF!*0.3</f>
        <v>#REF!</v>
      </c>
      <c r="AD65" s="144">
        <f>V65*0.7</f>
        <v>0</v>
      </c>
      <c r="AE65" s="144" t="e">
        <f>#REF!*0.7</f>
        <v>#REF!</v>
      </c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  <c r="BM65" s="145"/>
      <c r="BN65" s="145"/>
      <c r="BO65" s="145"/>
      <c r="BP65" s="145"/>
      <c r="BQ65" s="145"/>
      <c r="BR65" s="145"/>
      <c r="BS65" s="145"/>
      <c r="BT65" s="145"/>
      <c r="BU65" s="145"/>
      <c r="BV65" s="145"/>
      <c r="BW65" s="145"/>
      <c r="BX65" s="145"/>
      <c r="BY65" s="145"/>
      <c r="BZ65" s="145"/>
      <c r="CA65" s="145"/>
      <c r="CB65" s="145"/>
      <c r="CC65" s="145"/>
      <c r="CD65" s="145"/>
      <c r="CE65" s="145"/>
      <c r="CF65" s="145"/>
      <c r="CG65" s="145"/>
      <c r="CH65" s="145"/>
      <c r="CI65" s="145"/>
      <c r="CJ65" s="145"/>
      <c r="CK65" s="145"/>
    </row>
    <row r="66" spans="1:89" ht="12" customHeight="1" x14ac:dyDescent="0.25">
      <c r="A66" s="138" t="s">
        <v>26</v>
      </c>
      <c r="B66" s="48" t="s">
        <v>3</v>
      </c>
      <c r="C66" s="8">
        <v>21</v>
      </c>
      <c r="D66" s="12" t="s">
        <v>66</v>
      </c>
      <c r="E66" s="13" t="s">
        <v>67</v>
      </c>
      <c r="F66" s="115">
        <v>4</v>
      </c>
      <c r="G66" s="170" t="s">
        <v>68</v>
      </c>
      <c r="H66" s="170" t="s">
        <v>69</v>
      </c>
      <c r="I66" s="14"/>
      <c r="J66" s="8"/>
      <c r="K66" s="53"/>
      <c r="L66" s="1"/>
      <c r="M66" s="8"/>
      <c r="N66" s="8"/>
      <c r="O66" s="8"/>
      <c r="P66" s="143"/>
      <c r="Q66" s="58"/>
      <c r="R66" s="59"/>
      <c r="S66" s="11"/>
      <c r="T66" s="21"/>
      <c r="V66" s="144"/>
      <c r="X66" s="145"/>
      <c r="Y66" s="145"/>
      <c r="Z66" s="145"/>
      <c r="AA66" s="145"/>
      <c r="AB66" s="144">
        <f>V66*0.3</f>
        <v>0</v>
      </c>
      <c r="AC66" s="144" t="e">
        <f>#REF!*0.3</f>
        <v>#REF!</v>
      </c>
      <c r="AD66" s="144">
        <f>V66*0.7</f>
        <v>0</v>
      </c>
      <c r="AE66" s="144" t="e">
        <f>#REF!*0.7</f>
        <v>#REF!</v>
      </c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  <c r="AQ66" s="145"/>
      <c r="AR66" s="144"/>
      <c r="AS66" s="144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BM66" s="145"/>
      <c r="BN66" s="145"/>
      <c r="BO66" s="145"/>
      <c r="BP66" s="145"/>
      <c r="BQ66" s="145"/>
      <c r="BR66" s="145"/>
      <c r="BS66" s="145"/>
      <c r="BT66" s="145"/>
      <c r="BU66" s="145"/>
      <c r="BV66" s="145"/>
      <c r="BW66" s="145"/>
      <c r="BX66" s="145"/>
      <c r="BY66" s="145"/>
      <c r="BZ66" s="145"/>
      <c r="CA66" s="145"/>
      <c r="CB66" s="145"/>
      <c r="CC66" s="145"/>
      <c r="CD66" s="145"/>
      <c r="CE66" s="145"/>
      <c r="CF66" s="145"/>
      <c r="CG66" s="145"/>
      <c r="CH66" s="145"/>
      <c r="CI66" s="145"/>
      <c r="CJ66" s="145"/>
      <c r="CK66" s="145"/>
    </row>
    <row r="67" spans="1:89" ht="13.15" customHeight="1" x14ac:dyDescent="0.25">
      <c r="A67" s="138"/>
      <c r="D67" s="33"/>
      <c r="E67" s="33"/>
      <c r="F67" s="47">
        <f>SUM(F46:F66)</f>
        <v>66</v>
      </c>
      <c r="G67" s="176"/>
      <c r="H67" s="176"/>
      <c r="I67" s="31"/>
      <c r="J67" s="31"/>
      <c r="K67" s="31"/>
      <c r="L67" s="31"/>
      <c r="M67" s="31"/>
      <c r="N67" s="31"/>
      <c r="O67" s="31"/>
      <c r="Q67" s="56"/>
      <c r="R67" s="57"/>
      <c r="T67" s="24"/>
      <c r="V67" s="147"/>
      <c r="Z67" s="147"/>
      <c r="AA67" s="147"/>
      <c r="AB67" s="147"/>
      <c r="AC67" s="147"/>
      <c r="AD67" s="147"/>
      <c r="AE67" s="147"/>
    </row>
    <row r="68" spans="1:89" x14ac:dyDescent="0.25">
      <c r="J68" s="31"/>
      <c r="K68" s="31"/>
      <c r="L68" s="31"/>
      <c r="M68" s="31"/>
      <c r="N68" s="31"/>
      <c r="O68" s="31"/>
      <c r="Q68" s="56"/>
      <c r="R68" s="57"/>
      <c r="V68" s="147"/>
    </row>
    <row r="69" spans="1:89" x14ac:dyDescent="0.25">
      <c r="A69" s="158" t="s">
        <v>224</v>
      </c>
      <c r="B69" s="95"/>
      <c r="C69" s="110" t="s">
        <v>1</v>
      </c>
      <c r="D69" s="96" t="s">
        <v>160</v>
      </c>
      <c r="E69" s="97"/>
      <c r="F69" s="93" t="s">
        <v>2</v>
      </c>
      <c r="G69" s="177"/>
      <c r="H69" s="178"/>
      <c r="J69" s="100"/>
      <c r="K69" s="99"/>
      <c r="L69" s="31"/>
      <c r="M69" s="100"/>
      <c r="N69" s="101"/>
      <c r="O69" s="101"/>
      <c r="P69" s="142"/>
      <c r="Q69" s="80"/>
      <c r="R69" s="81"/>
      <c r="S69" s="82"/>
      <c r="T69" s="83"/>
      <c r="V69" s="148"/>
    </row>
    <row r="70" spans="1:89" ht="12" customHeight="1" x14ac:dyDescent="0.25">
      <c r="A70" s="138" t="s">
        <v>169</v>
      </c>
      <c r="B70" s="48" t="s">
        <v>3</v>
      </c>
      <c r="C70" s="86">
        <v>1</v>
      </c>
      <c r="D70" s="87" t="s">
        <v>157</v>
      </c>
      <c r="E70" s="87" t="s">
        <v>200</v>
      </c>
      <c r="F70" s="120">
        <v>0</v>
      </c>
      <c r="G70" s="175" t="s">
        <v>198</v>
      </c>
      <c r="H70" s="172" t="s">
        <v>199</v>
      </c>
      <c r="J70" s="8"/>
      <c r="K70" s="53"/>
      <c r="L70" s="31"/>
      <c r="M70" s="29"/>
      <c r="N70" s="29"/>
      <c r="O70" s="29"/>
      <c r="P70" s="150"/>
      <c r="Q70" s="49"/>
      <c r="R70" s="59"/>
      <c r="S70" s="19"/>
      <c r="T70" s="21"/>
      <c r="V70" s="144"/>
      <c r="X70" s="145"/>
      <c r="Y70" s="145"/>
      <c r="Z70" s="144"/>
      <c r="AA70" s="144"/>
      <c r="AB70" s="144">
        <f>V70*0.3</f>
        <v>0</v>
      </c>
      <c r="AC70" s="144" t="e">
        <f>#REF!*0.3</f>
        <v>#REF!</v>
      </c>
      <c r="AD70" s="144"/>
      <c r="AE70" s="144"/>
      <c r="AF70" s="144"/>
      <c r="AG70" s="144"/>
      <c r="AH70" s="144">
        <f>V70*0.7</f>
        <v>0</v>
      </c>
      <c r="AI70" s="144" t="e">
        <f>#REF!*0.7</f>
        <v>#REF!</v>
      </c>
      <c r="AJ70" s="144"/>
      <c r="AK70" s="144"/>
      <c r="AL70" s="144"/>
      <c r="AM70" s="144"/>
      <c r="AN70" s="144"/>
      <c r="AO70" s="144"/>
      <c r="AP70" s="144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  <c r="BM70" s="145"/>
      <c r="BN70" s="145"/>
      <c r="BO70" s="145"/>
      <c r="BP70" s="145"/>
      <c r="BQ70" s="145"/>
      <c r="BR70" s="145"/>
      <c r="BS70" s="145"/>
      <c r="BT70" s="145"/>
      <c r="BU70" s="145"/>
      <c r="BV70" s="145"/>
      <c r="BW70" s="145"/>
      <c r="BX70" s="145"/>
      <c r="BY70" s="145"/>
      <c r="BZ70" s="145"/>
      <c r="CA70" s="145"/>
      <c r="CB70" s="145"/>
      <c r="CC70" s="145"/>
      <c r="CD70" s="145"/>
      <c r="CE70" s="145"/>
      <c r="CF70" s="145"/>
      <c r="CG70" s="145"/>
      <c r="CH70" s="145"/>
      <c r="CI70" s="145"/>
      <c r="CJ70" s="145"/>
      <c r="CK70" s="145"/>
    </row>
    <row r="71" spans="1:89" ht="12" customHeight="1" x14ac:dyDescent="0.25">
      <c r="A71" s="138" t="s">
        <v>169</v>
      </c>
      <c r="B71" s="48" t="s">
        <v>3</v>
      </c>
      <c r="C71" s="86">
        <v>2</v>
      </c>
      <c r="D71" s="87" t="s">
        <v>78</v>
      </c>
      <c r="E71" s="88" t="s">
        <v>79</v>
      </c>
      <c r="F71" s="123">
        <v>0</v>
      </c>
      <c r="G71" s="175" t="s">
        <v>80</v>
      </c>
      <c r="H71" s="172" t="s">
        <v>81</v>
      </c>
      <c r="J71" s="8"/>
      <c r="K71" s="53"/>
      <c r="L71" s="31"/>
      <c r="M71" s="29"/>
      <c r="N71" s="29"/>
      <c r="O71" s="29"/>
      <c r="P71" s="143"/>
      <c r="Q71" s="58"/>
      <c r="R71" s="59"/>
      <c r="S71" s="19"/>
      <c r="T71" s="21"/>
      <c r="V71" s="144"/>
      <c r="X71" s="145"/>
      <c r="Y71" s="145"/>
      <c r="Z71" s="145"/>
      <c r="AA71" s="145"/>
      <c r="AB71" s="144">
        <f>V71*0.3</f>
        <v>0</v>
      </c>
      <c r="AC71" s="144" t="e">
        <f>#REF!*0.3</f>
        <v>#REF!</v>
      </c>
      <c r="AD71" s="144">
        <f>V71*0.7</f>
        <v>0</v>
      </c>
      <c r="AE71" s="144" t="e">
        <f>#REF!*0.7</f>
        <v>#REF!</v>
      </c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  <c r="BL71" s="145"/>
      <c r="BM71" s="145"/>
      <c r="BN71" s="145"/>
      <c r="BO71" s="145"/>
      <c r="BP71" s="145"/>
      <c r="BQ71" s="145"/>
      <c r="BR71" s="145"/>
      <c r="BS71" s="145"/>
      <c r="BT71" s="145"/>
      <c r="BU71" s="145"/>
      <c r="BV71" s="145"/>
      <c r="BW71" s="145"/>
      <c r="BX71" s="145"/>
      <c r="BY71" s="145"/>
      <c r="BZ71" s="145"/>
      <c r="CA71" s="145"/>
      <c r="CB71" s="145"/>
      <c r="CC71" s="145"/>
      <c r="CD71" s="145"/>
      <c r="CE71" s="145"/>
      <c r="CF71" s="145"/>
      <c r="CG71" s="145"/>
      <c r="CH71" s="145"/>
      <c r="CI71" s="145"/>
      <c r="CJ71" s="145"/>
      <c r="CK71" s="145"/>
    </row>
    <row r="72" spans="1:89" ht="12" customHeight="1" x14ac:dyDescent="0.25">
      <c r="A72" s="138" t="s">
        <v>169</v>
      </c>
      <c r="B72" s="48" t="s">
        <v>3</v>
      </c>
      <c r="C72" s="8">
        <v>3</v>
      </c>
      <c r="D72" s="12" t="s">
        <v>161</v>
      </c>
      <c r="E72" s="13" t="s">
        <v>82</v>
      </c>
      <c r="F72" s="121">
        <v>2</v>
      </c>
      <c r="G72" s="170" t="s">
        <v>197</v>
      </c>
      <c r="H72" s="170" t="s">
        <v>340</v>
      </c>
      <c r="I72" s="14"/>
      <c r="J72" s="8"/>
      <c r="K72" s="53"/>
      <c r="L72" s="1"/>
      <c r="M72" s="8"/>
      <c r="N72" s="8"/>
      <c r="O72" s="8"/>
      <c r="P72" s="143"/>
      <c r="Q72" s="58"/>
      <c r="R72" s="59"/>
      <c r="S72" s="19"/>
      <c r="T72" s="21"/>
      <c r="V72" s="144"/>
      <c r="X72" s="145"/>
      <c r="Y72" s="145"/>
      <c r="Z72" s="145"/>
      <c r="AA72" s="145"/>
      <c r="AB72" s="144">
        <f>V72*0.3</f>
        <v>0</v>
      </c>
      <c r="AC72" s="144" t="e">
        <f>#REF!*0.3</f>
        <v>#REF!</v>
      </c>
      <c r="AD72" s="144">
        <f>V72*0.7</f>
        <v>0</v>
      </c>
      <c r="AE72" s="144" t="e">
        <f>#REF!*0.7</f>
        <v>#REF!</v>
      </c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BM72" s="145"/>
      <c r="BN72" s="145"/>
      <c r="BO72" s="145"/>
      <c r="BP72" s="145"/>
      <c r="BQ72" s="145"/>
      <c r="BR72" s="145"/>
      <c r="BS72" s="145"/>
      <c r="BT72" s="145"/>
      <c r="BU72" s="145"/>
      <c r="BV72" s="145"/>
      <c r="BW72" s="145"/>
      <c r="BX72" s="145"/>
      <c r="BY72" s="145"/>
      <c r="BZ72" s="145"/>
      <c r="CA72" s="145"/>
      <c r="CB72" s="145"/>
      <c r="CC72" s="145"/>
      <c r="CD72" s="145"/>
      <c r="CE72" s="145"/>
      <c r="CF72" s="145"/>
      <c r="CG72" s="145"/>
      <c r="CH72" s="145"/>
      <c r="CI72" s="145"/>
      <c r="CJ72" s="145"/>
      <c r="CK72" s="145"/>
    </row>
    <row r="73" spans="1:89" ht="12" customHeight="1" x14ac:dyDescent="0.25">
      <c r="A73" s="138" t="s">
        <v>169</v>
      </c>
      <c r="B73" s="48" t="s">
        <v>3</v>
      </c>
      <c r="C73" s="86">
        <v>4</v>
      </c>
      <c r="D73" s="12" t="s">
        <v>51</v>
      </c>
      <c r="E73" s="13" t="s">
        <v>52</v>
      </c>
      <c r="F73" s="121">
        <v>0</v>
      </c>
      <c r="G73" s="170" t="s">
        <v>53</v>
      </c>
      <c r="H73" s="170" t="s">
        <v>54</v>
      </c>
      <c r="I73" s="14"/>
      <c r="J73" s="8"/>
      <c r="K73" s="53"/>
      <c r="L73" s="1"/>
      <c r="M73" s="8"/>
      <c r="N73" s="8"/>
      <c r="O73" s="8"/>
      <c r="P73" s="143"/>
      <c r="Q73" s="58"/>
      <c r="R73" s="59"/>
      <c r="S73" s="12"/>
      <c r="T73" s="21"/>
      <c r="V73" s="144"/>
      <c r="X73" s="145"/>
      <c r="Y73" s="145"/>
      <c r="Z73" s="145"/>
      <c r="AA73" s="145"/>
      <c r="AB73" s="144">
        <f>V73*0.3</f>
        <v>0</v>
      </c>
      <c r="AC73" s="144" t="e">
        <f>#REF!*0.3</f>
        <v>#REF!</v>
      </c>
      <c r="AD73" s="144">
        <f>V73*0.7</f>
        <v>0</v>
      </c>
      <c r="AE73" s="144" t="e">
        <f>#REF!*0.7</f>
        <v>#REF!</v>
      </c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4"/>
      <c r="AQ73" s="145"/>
      <c r="AR73" s="144"/>
      <c r="AS73" s="144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  <c r="BI73" s="145"/>
      <c r="BJ73" s="145"/>
      <c r="BK73" s="145"/>
      <c r="BL73" s="145"/>
      <c r="BM73" s="145"/>
      <c r="BN73" s="145"/>
      <c r="BO73" s="145"/>
      <c r="BP73" s="145"/>
      <c r="BQ73" s="145"/>
      <c r="BR73" s="145"/>
      <c r="BS73" s="145"/>
      <c r="BT73" s="145"/>
      <c r="BU73" s="145"/>
      <c r="BV73" s="145"/>
      <c r="BW73" s="145"/>
      <c r="BX73" s="145"/>
      <c r="BY73" s="145"/>
      <c r="BZ73" s="145"/>
      <c r="CA73" s="145"/>
      <c r="CB73" s="145"/>
      <c r="CC73" s="145"/>
      <c r="CD73" s="145"/>
      <c r="CE73" s="145"/>
      <c r="CF73" s="145"/>
      <c r="CG73" s="145"/>
      <c r="CH73" s="145"/>
      <c r="CI73" s="145"/>
      <c r="CJ73" s="145"/>
      <c r="CK73" s="145"/>
    </row>
    <row r="74" spans="1:89" ht="12" customHeight="1" x14ac:dyDescent="0.25">
      <c r="A74" s="138" t="s">
        <v>169</v>
      </c>
      <c r="C74" s="86">
        <v>5</v>
      </c>
      <c r="D74" s="12" t="s">
        <v>51</v>
      </c>
      <c r="E74" s="13" t="s">
        <v>399</v>
      </c>
      <c r="F74" s="121">
        <v>15</v>
      </c>
      <c r="G74" s="170"/>
      <c r="H74" s="170"/>
      <c r="I74" s="14"/>
      <c r="J74" s="8"/>
      <c r="K74" s="53"/>
      <c r="L74" s="1"/>
      <c r="M74" s="8"/>
      <c r="N74" s="8"/>
      <c r="O74" s="8"/>
      <c r="P74" s="143"/>
      <c r="Q74" s="58"/>
      <c r="R74" s="59"/>
      <c r="S74" s="12"/>
      <c r="T74" s="21"/>
      <c r="V74" s="144"/>
      <c r="X74" s="145"/>
      <c r="Y74" s="145"/>
      <c r="Z74" s="145"/>
      <c r="AA74" s="145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44"/>
      <c r="AO74" s="144"/>
      <c r="AP74" s="144"/>
      <c r="AQ74" s="145"/>
      <c r="AR74" s="144"/>
      <c r="AS74" s="144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  <c r="BL74" s="145"/>
      <c r="BM74" s="145"/>
      <c r="BN74" s="145"/>
      <c r="BO74" s="145"/>
      <c r="BP74" s="145"/>
      <c r="BQ74" s="145"/>
      <c r="BR74" s="145"/>
      <c r="BS74" s="145"/>
      <c r="BT74" s="145"/>
      <c r="BU74" s="145"/>
      <c r="BV74" s="145"/>
      <c r="BW74" s="145"/>
      <c r="BX74" s="145"/>
      <c r="BY74" s="145"/>
      <c r="BZ74" s="145"/>
      <c r="CA74" s="145"/>
      <c r="CB74" s="145"/>
      <c r="CC74" s="145"/>
      <c r="CD74" s="145"/>
      <c r="CE74" s="145"/>
      <c r="CF74" s="145"/>
      <c r="CG74" s="145"/>
      <c r="CH74" s="145"/>
      <c r="CI74" s="145"/>
      <c r="CJ74" s="145"/>
      <c r="CK74" s="145"/>
    </row>
    <row r="75" spans="1:89" ht="13.15" customHeight="1" x14ac:dyDescent="0.25">
      <c r="A75" s="138" t="s">
        <v>169</v>
      </c>
      <c r="B75" s="48" t="s">
        <v>3</v>
      </c>
      <c r="C75" s="8">
        <v>6</v>
      </c>
      <c r="D75" s="12" t="s">
        <v>378</v>
      </c>
      <c r="E75" s="13" t="s">
        <v>55</v>
      </c>
      <c r="F75" s="121">
        <v>2</v>
      </c>
      <c r="G75" s="170" t="s">
        <v>56</v>
      </c>
      <c r="H75" s="170" t="s">
        <v>57</v>
      </c>
      <c r="I75" s="14"/>
      <c r="J75" s="8"/>
      <c r="K75" s="8"/>
      <c r="L75" s="1"/>
      <c r="M75" s="8"/>
      <c r="N75" s="8"/>
      <c r="O75" s="8"/>
      <c r="P75" s="143"/>
      <c r="Q75" s="58"/>
      <c r="R75" s="59"/>
      <c r="S75" s="12"/>
      <c r="T75" s="21"/>
      <c r="V75" s="144"/>
      <c r="X75" s="145"/>
      <c r="Y75" s="145"/>
      <c r="Z75" s="145"/>
      <c r="AA75" s="145"/>
      <c r="AB75" s="144">
        <f>V75*0.3</f>
        <v>0</v>
      </c>
      <c r="AC75" s="144" t="e">
        <f>#REF!*0.3</f>
        <v>#REF!</v>
      </c>
      <c r="AD75" s="144">
        <f>V75*0.7</f>
        <v>0</v>
      </c>
      <c r="AE75" s="144" t="e">
        <f>#REF!*0.7</f>
        <v>#REF!</v>
      </c>
      <c r="AF75" s="144"/>
      <c r="AG75" s="144"/>
      <c r="AH75" s="144"/>
      <c r="AI75" s="144"/>
      <c r="AJ75" s="144"/>
      <c r="AK75" s="144"/>
      <c r="AL75" s="144"/>
      <c r="AM75" s="144"/>
      <c r="AN75" s="144"/>
      <c r="AO75" s="144"/>
      <c r="AP75" s="144"/>
      <c r="AQ75" s="145"/>
      <c r="AR75" s="144"/>
      <c r="AS75" s="144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  <c r="BM75" s="145"/>
      <c r="BN75" s="145"/>
      <c r="BO75" s="145"/>
      <c r="BP75" s="145"/>
      <c r="BQ75" s="145"/>
      <c r="BR75" s="145"/>
      <c r="BS75" s="145"/>
      <c r="BT75" s="145"/>
      <c r="BU75" s="145"/>
      <c r="BV75" s="145"/>
      <c r="BW75" s="145"/>
      <c r="BX75" s="145"/>
      <c r="BY75" s="145"/>
      <c r="BZ75" s="145"/>
      <c r="CA75" s="145"/>
      <c r="CB75" s="145"/>
      <c r="CC75" s="145"/>
      <c r="CD75" s="145"/>
      <c r="CE75" s="145"/>
      <c r="CF75" s="145"/>
      <c r="CG75" s="145"/>
      <c r="CH75" s="145"/>
      <c r="CI75" s="145"/>
      <c r="CJ75" s="145"/>
      <c r="CK75" s="145"/>
    </row>
    <row r="76" spans="1:89" ht="12" customHeight="1" x14ac:dyDescent="0.25">
      <c r="A76" s="138" t="s">
        <v>169</v>
      </c>
      <c r="B76" s="48" t="s">
        <v>3</v>
      </c>
      <c r="C76" s="86">
        <v>7</v>
      </c>
      <c r="D76" s="12" t="s">
        <v>378</v>
      </c>
      <c r="E76" s="13" t="s">
        <v>58</v>
      </c>
      <c r="F76" s="121">
        <v>0</v>
      </c>
      <c r="G76" s="170" t="s">
        <v>59</v>
      </c>
      <c r="H76" s="170" t="s">
        <v>59</v>
      </c>
      <c r="I76" s="14"/>
      <c r="J76" s="8"/>
      <c r="K76" s="53"/>
      <c r="L76" s="1"/>
      <c r="M76" s="8"/>
      <c r="N76" s="8"/>
      <c r="O76" s="8"/>
      <c r="P76" s="143"/>
      <c r="Q76" s="58"/>
      <c r="R76" s="59"/>
      <c r="S76" s="12"/>
      <c r="T76" s="21"/>
      <c r="V76" s="144"/>
      <c r="X76" s="145"/>
      <c r="Y76" s="145"/>
      <c r="Z76" s="145"/>
      <c r="AA76" s="145"/>
      <c r="AB76" s="144">
        <f>V76*0.3</f>
        <v>0</v>
      </c>
      <c r="AC76" s="144" t="e">
        <f>#REF!*0.3</f>
        <v>#REF!</v>
      </c>
      <c r="AD76" s="144">
        <f>V76*0.7</f>
        <v>0</v>
      </c>
      <c r="AE76" s="144" t="e">
        <f>#REF!*0.7</f>
        <v>#REF!</v>
      </c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  <c r="AQ76" s="145"/>
      <c r="AR76" s="144"/>
      <c r="AS76" s="144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  <c r="BM76" s="145"/>
      <c r="BN76" s="145"/>
      <c r="BO76" s="145"/>
      <c r="BP76" s="145"/>
      <c r="BQ76" s="145"/>
      <c r="BR76" s="145"/>
      <c r="BS76" s="145"/>
      <c r="BT76" s="145"/>
      <c r="BU76" s="145"/>
      <c r="BV76" s="145"/>
      <c r="BW76" s="145"/>
      <c r="BX76" s="145"/>
      <c r="BY76" s="145"/>
      <c r="BZ76" s="145"/>
      <c r="CA76" s="145"/>
      <c r="CB76" s="145"/>
      <c r="CC76" s="145"/>
      <c r="CD76" s="145"/>
      <c r="CE76" s="145"/>
      <c r="CF76" s="145"/>
      <c r="CG76" s="145"/>
      <c r="CH76" s="145"/>
      <c r="CI76" s="145"/>
      <c r="CJ76" s="145"/>
      <c r="CK76" s="145"/>
    </row>
    <row r="77" spans="1:89" ht="12" customHeight="1" x14ac:dyDescent="0.25">
      <c r="A77" s="138" t="s">
        <v>169</v>
      </c>
      <c r="C77" s="8">
        <v>8</v>
      </c>
      <c r="D77" s="12" t="s">
        <v>378</v>
      </c>
      <c r="E77" s="13" t="s">
        <v>400</v>
      </c>
      <c r="F77" s="121">
        <v>1</v>
      </c>
      <c r="G77" s="170"/>
      <c r="H77" s="170"/>
      <c r="I77" s="14"/>
      <c r="J77" s="8"/>
      <c r="K77" s="53"/>
      <c r="L77" s="1"/>
      <c r="M77" s="8"/>
      <c r="N77" s="8"/>
      <c r="O77" s="8"/>
      <c r="P77" s="143"/>
      <c r="Q77" s="58"/>
      <c r="R77" s="59"/>
      <c r="S77" s="12"/>
      <c r="T77" s="21"/>
      <c r="V77" s="144"/>
      <c r="X77" s="145"/>
      <c r="Y77" s="145"/>
      <c r="Z77" s="145"/>
      <c r="AA77" s="145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  <c r="AQ77" s="145"/>
      <c r="AR77" s="144"/>
      <c r="AS77" s="144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  <c r="BI77" s="145"/>
      <c r="BJ77" s="145"/>
      <c r="BK77" s="145"/>
      <c r="BL77" s="145"/>
      <c r="BM77" s="145"/>
      <c r="BN77" s="145"/>
      <c r="BO77" s="145"/>
      <c r="BP77" s="145"/>
      <c r="BQ77" s="145"/>
      <c r="BR77" s="145"/>
      <c r="BS77" s="145"/>
      <c r="BT77" s="145"/>
      <c r="BU77" s="145"/>
      <c r="BV77" s="145"/>
      <c r="BW77" s="145"/>
      <c r="BX77" s="145"/>
      <c r="BY77" s="145"/>
      <c r="BZ77" s="145"/>
      <c r="CA77" s="145"/>
      <c r="CB77" s="145"/>
      <c r="CC77" s="145"/>
      <c r="CD77" s="145"/>
      <c r="CE77" s="145"/>
      <c r="CF77" s="145"/>
      <c r="CG77" s="145"/>
      <c r="CH77" s="145"/>
      <c r="CI77" s="145"/>
      <c r="CJ77" s="145"/>
      <c r="CK77" s="145"/>
    </row>
    <row r="78" spans="1:89" ht="13.15" customHeight="1" x14ac:dyDescent="0.25">
      <c r="A78" s="138" t="s">
        <v>169</v>
      </c>
      <c r="B78" s="48" t="s">
        <v>3</v>
      </c>
      <c r="C78" s="8">
        <v>9</v>
      </c>
      <c r="D78" s="12" t="s">
        <v>60</v>
      </c>
      <c r="E78" s="13" t="s">
        <v>395</v>
      </c>
      <c r="F78" s="121">
        <v>4</v>
      </c>
      <c r="G78" s="170" t="s">
        <v>61</v>
      </c>
      <c r="H78" s="170" t="s">
        <v>62</v>
      </c>
      <c r="I78" s="14"/>
      <c r="J78" s="8"/>
      <c r="K78" s="8"/>
      <c r="L78" s="1"/>
      <c r="M78" s="8"/>
      <c r="N78" s="8"/>
      <c r="O78" s="8"/>
      <c r="P78" s="143"/>
      <c r="Q78" s="58"/>
      <c r="R78" s="59"/>
      <c r="S78" s="12"/>
      <c r="T78" s="21"/>
      <c r="V78" s="144"/>
      <c r="X78" s="145"/>
      <c r="Y78" s="145"/>
      <c r="Z78" s="145"/>
      <c r="AA78" s="145"/>
      <c r="AB78" s="144">
        <f>V78*0.3</f>
        <v>0</v>
      </c>
      <c r="AC78" s="144" t="e">
        <f>#REF!*0.3</f>
        <v>#REF!</v>
      </c>
      <c r="AD78" s="144">
        <f>V78*0.7</f>
        <v>0</v>
      </c>
      <c r="AE78" s="144" t="e">
        <f>#REF!*0.7</f>
        <v>#REF!</v>
      </c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  <c r="AQ78" s="145"/>
      <c r="AR78" s="144"/>
      <c r="AS78" s="144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  <c r="BM78" s="145"/>
      <c r="BN78" s="145"/>
      <c r="BO78" s="145"/>
      <c r="BP78" s="145"/>
      <c r="BQ78" s="145"/>
      <c r="BR78" s="145"/>
      <c r="BS78" s="145"/>
      <c r="BT78" s="145"/>
      <c r="BU78" s="145"/>
      <c r="BV78" s="145"/>
      <c r="BW78" s="145"/>
      <c r="BX78" s="145"/>
      <c r="BY78" s="145"/>
      <c r="BZ78" s="145"/>
      <c r="CA78" s="145"/>
      <c r="CB78" s="145"/>
      <c r="CC78" s="145"/>
      <c r="CD78" s="145"/>
      <c r="CE78" s="145"/>
      <c r="CF78" s="145"/>
      <c r="CG78" s="145"/>
      <c r="CH78" s="145"/>
      <c r="CI78" s="145"/>
      <c r="CJ78" s="145"/>
      <c r="CK78" s="145"/>
    </row>
    <row r="79" spans="1:89" ht="12" customHeight="1" x14ac:dyDescent="0.25">
      <c r="A79" s="138" t="s">
        <v>169</v>
      </c>
      <c r="B79" s="48" t="s">
        <v>3</v>
      </c>
      <c r="C79" s="8">
        <v>10</v>
      </c>
      <c r="D79" s="9" t="s">
        <v>167</v>
      </c>
      <c r="E79" s="9" t="s">
        <v>4</v>
      </c>
      <c r="F79" s="117">
        <v>0</v>
      </c>
      <c r="G79" s="170" t="s">
        <v>5</v>
      </c>
      <c r="H79" s="170" t="s">
        <v>5</v>
      </c>
      <c r="I79" s="31"/>
      <c r="J79" s="29"/>
      <c r="K79" s="29"/>
      <c r="L79" s="31"/>
      <c r="M79" s="29"/>
      <c r="N79" s="29"/>
      <c r="O79" s="29"/>
      <c r="P79" s="143"/>
      <c r="Q79" s="58"/>
      <c r="R79" s="59"/>
      <c r="S79" s="12"/>
      <c r="T79" s="21"/>
      <c r="V79" s="144"/>
      <c r="X79" s="160"/>
      <c r="Y79" s="160"/>
      <c r="Z79" s="160"/>
      <c r="AA79" s="160"/>
      <c r="AB79" s="159"/>
      <c r="AC79" s="159"/>
      <c r="AD79" s="160"/>
      <c r="AE79" s="160"/>
      <c r="AF79" s="159"/>
      <c r="AG79" s="159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0"/>
      <c r="AY79" s="160"/>
      <c r="AZ79" s="160"/>
      <c r="BA79" s="160"/>
      <c r="BB79" s="160"/>
      <c r="BC79" s="160"/>
      <c r="BD79" s="160"/>
      <c r="BE79" s="160"/>
      <c r="BF79" s="160"/>
      <c r="BG79" s="160"/>
      <c r="BH79" s="160"/>
      <c r="BI79" s="160"/>
      <c r="BJ79" s="160"/>
      <c r="BK79" s="160"/>
      <c r="BL79" s="160"/>
      <c r="BM79" s="160"/>
      <c r="BN79" s="160"/>
      <c r="BO79" s="160"/>
      <c r="BP79" s="160"/>
      <c r="BQ79" s="160"/>
      <c r="BR79" s="160"/>
      <c r="BS79" s="160"/>
      <c r="BT79" s="160"/>
      <c r="BU79" s="160"/>
      <c r="BV79" s="160"/>
      <c r="BW79" s="160"/>
      <c r="BX79" s="160"/>
      <c r="BY79" s="160"/>
      <c r="BZ79" s="160"/>
      <c r="CA79" s="160"/>
      <c r="CB79" s="160"/>
      <c r="CC79" s="160"/>
      <c r="CD79" s="160"/>
      <c r="CE79" s="160"/>
      <c r="CF79" s="160"/>
      <c r="CG79" s="160"/>
      <c r="CH79" s="160"/>
      <c r="CI79" s="160"/>
      <c r="CJ79" s="160"/>
      <c r="CK79" s="160"/>
    </row>
    <row r="80" spans="1:89" ht="12" customHeight="1" x14ac:dyDescent="0.25">
      <c r="A80" s="138"/>
      <c r="D80" s="33"/>
      <c r="E80" s="33"/>
      <c r="F80" s="208">
        <f>SUM(F70:F79)</f>
        <v>24</v>
      </c>
      <c r="G80" s="179"/>
      <c r="H80" s="179"/>
      <c r="I80" s="31"/>
      <c r="J80" s="31"/>
      <c r="K80" s="31"/>
      <c r="L80" s="31"/>
      <c r="M80" s="31"/>
      <c r="N80" s="31"/>
      <c r="O80" s="31"/>
      <c r="Q80" s="56"/>
      <c r="R80" s="57"/>
      <c r="T80" s="24"/>
      <c r="V80" s="147"/>
      <c r="AB80" s="147"/>
      <c r="AC80" s="147"/>
      <c r="AF80" s="147"/>
      <c r="AG80" s="147"/>
    </row>
    <row r="81" spans="1:89" ht="12" customHeight="1" x14ac:dyDescent="0.25">
      <c r="A81" s="138"/>
      <c r="D81" s="33"/>
      <c r="E81" s="33"/>
      <c r="F81" s="208"/>
      <c r="G81" s="179"/>
      <c r="H81" s="179"/>
      <c r="I81" s="31"/>
      <c r="J81" s="31"/>
      <c r="K81" s="31"/>
      <c r="L81" s="31"/>
      <c r="M81" s="31"/>
      <c r="N81" s="31"/>
      <c r="O81" s="31"/>
      <c r="Q81" s="56"/>
      <c r="R81" s="57"/>
      <c r="T81" s="24"/>
      <c r="V81" s="147"/>
      <c r="X81" s="162"/>
      <c r="Y81" s="162"/>
      <c r="Z81" s="162"/>
      <c r="AA81" s="162"/>
      <c r="AB81" s="161"/>
      <c r="AC81" s="161"/>
      <c r="AD81" s="162"/>
      <c r="AE81" s="162"/>
      <c r="AF81" s="161"/>
      <c r="AG81" s="161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</row>
    <row r="82" spans="1:89" ht="22.15" customHeight="1" x14ac:dyDescent="0.25">
      <c r="A82" s="158" t="s">
        <v>225</v>
      </c>
      <c r="B82" s="95" t="s">
        <v>3</v>
      </c>
      <c r="C82" s="91" t="s">
        <v>1</v>
      </c>
      <c r="D82" s="96" t="s">
        <v>10</v>
      </c>
      <c r="E82" s="97"/>
      <c r="F82" s="93" t="s">
        <v>2</v>
      </c>
      <c r="G82" s="177"/>
      <c r="H82" s="178"/>
      <c r="J82" s="98"/>
      <c r="K82" s="99"/>
      <c r="L82" s="31"/>
      <c r="M82" s="100"/>
      <c r="N82" s="101"/>
      <c r="O82" s="101"/>
      <c r="P82" s="142"/>
      <c r="Q82" s="80"/>
      <c r="R82" s="81"/>
      <c r="S82" s="82"/>
      <c r="T82" s="83"/>
      <c r="V82" s="148"/>
      <c r="X82" s="149"/>
      <c r="Y82" s="149"/>
      <c r="Z82" s="149"/>
      <c r="AA82" s="149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  <c r="AQ82" s="149"/>
      <c r="AR82" s="144"/>
      <c r="AS82" s="144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  <c r="BO82" s="149"/>
      <c r="BP82" s="149"/>
      <c r="BQ82" s="149"/>
      <c r="BR82" s="149"/>
      <c r="BS82" s="149"/>
      <c r="BT82" s="149"/>
      <c r="BU82" s="149"/>
      <c r="BV82" s="149"/>
      <c r="BW82" s="149"/>
      <c r="BX82" s="149"/>
      <c r="BY82" s="149"/>
      <c r="BZ82" s="149"/>
      <c r="CA82" s="149"/>
      <c r="CB82" s="149"/>
      <c r="CC82" s="149"/>
      <c r="CD82" s="149"/>
      <c r="CE82" s="149"/>
      <c r="CF82" s="149"/>
      <c r="CG82" s="149"/>
      <c r="CH82" s="149"/>
      <c r="CI82" s="149"/>
      <c r="CJ82" s="149"/>
      <c r="CK82" s="149"/>
    </row>
    <row r="83" spans="1:89" ht="114.75" x14ac:dyDescent="0.25">
      <c r="A83" s="138" t="s">
        <v>11</v>
      </c>
      <c r="B83" s="48" t="s">
        <v>3</v>
      </c>
      <c r="C83" s="8">
        <v>1</v>
      </c>
      <c r="D83" s="12" t="s">
        <v>12</v>
      </c>
      <c r="E83" s="19" t="s">
        <v>150</v>
      </c>
      <c r="F83" s="115">
        <v>1</v>
      </c>
      <c r="G83" s="180" t="s">
        <v>203</v>
      </c>
      <c r="H83" s="180" t="s">
        <v>203</v>
      </c>
      <c r="I83" s="14"/>
      <c r="J83" s="86"/>
      <c r="K83" s="86"/>
      <c r="L83" s="1"/>
      <c r="M83" s="86"/>
      <c r="N83" s="86"/>
      <c r="O83" s="86"/>
      <c r="P83" s="163"/>
      <c r="Q83" s="164"/>
      <c r="R83" s="165"/>
      <c r="S83" s="166"/>
      <c r="T83" s="167"/>
      <c r="V83" s="144"/>
      <c r="X83" s="145"/>
      <c r="Y83" s="145"/>
      <c r="Z83" s="145"/>
      <c r="AA83" s="145"/>
      <c r="AB83" s="144">
        <f>V83*0.3</f>
        <v>0</v>
      </c>
      <c r="AC83" s="144" t="e">
        <f>#REF!*0.3</f>
        <v>#REF!</v>
      </c>
      <c r="AD83" s="144"/>
      <c r="AE83" s="144"/>
      <c r="AF83" s="144"/>
      <c r="AG83" s="144"/>
      <c r="AH83" s="144"/>
      <c r="AI83" s="144"/>
      <c r="AJ83" s="144">
        <f>V83*0.7</f>
        <v>0</v>
      </c>
      <c r="AK83" s="144" t="e">
        <f>#REF!*0.7</f>
        <v>#REF!</v>
      </c>
      <c r="AL83" s="144"/>
      <c r="AM83" s="144"/>
      <c r="AN83" s="144"/>
      <c r="AO83" s="144"/>
      <c r="AP83" s="144"/>
      <c r="AQ83" s="145"/>
      <c r="AR83" s="144"/>
      <c r="AS83" s="144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  <c r="BI83" s="145"/>
      <c r="BJ83" s="145"/>
      <c r="BK83" s="145"/>
      <c r="BL83" s="145"/>
      <c r="BM83" s="145"/>
      <c r="BN83" s="145"/>
      <c r="BO83" s="145"/>
      <c r="BP83" s="145"/>
      <c r="BQ83" s="145"/>
      <c r="BR83" s="145"/>
      <c r="BS83" s="145"/>
      <c r="BT83" s="145"/>
      <c r="BU83" s="145"/>
      <c r="BV83" s="145"/>
      <c r="BW83" s="145"/>
      <c r="BX83" s="145"/>
      <c r="BY83" s="145"/>
      <c r="BZ83" s="145"/>
      <c r="CA83" s="145"/>
      <c r="CB83" s="145"/>
      <c r="CC83" s="145"/>
      <c r="CD83" s="145"/>
      <c r="CE83" s="145"/>
      <c r="CF83" s="145"/>
      <c r="CG83" s="145"/>
      <c r="CH83" s="145"/>
      <c r="CI83" s="145"/>
      <c r="CJ83" s="145"/>
      <c r="CK83" s="145"/>
    </row>
    <row r="84" spans="1:89" ht="12" customHeight="1" x14ac:dyDescent="0.25">
      <c r="A84" s="138" t="s">
        <v>11</v>
      </c>
      <c r="B84" s="48" t="s">
        <v>3</v>
      </c>
      <c r="C84" s="8">
        <v>2</v>
      </c>
      <c r="D84" s="12" t="s">
        <v>14</v>
      </c>
      <c r="E84" s="20" t="s">
        <v>15</v>
      </c>
      <c r="F84" s="116">
        <v>0</v>
      </c>
      <c r="G84" s="170" t="s">
        <v>13</v>
      </c>
      <c r="H84" s="170" t="s">
        <v>13</v>
      </c>
      <c r="I84" s="14"/>
      <c r="J84" s="8"/>
      <c r="K84" s="8"/>
      <c r="L84" s="1"/>
      <c r="M84" s="8"/>
      <c r="N84" s="8"/>
      <c r="O84" s="8"/>
      <c r="P84" s="143"/>
      <c r="Q84" s="58"/>
      <c r="R84" s="59"/>
      <c r="S84" s="11"/>
      <c r="T84" s="21"/>
      <c r="V84" s="144"/>
      <c r="X84" s="145"/>
      <c r="Y84" s="145"/>
      <c r="Z84" s="145"/>
      <c r="AA84" s="145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5"/>
      <c r="AR84" s="144"/>
      <c r="AS84" s="144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  <c r="BI84" s="145"/>
      <c r="BJ84" s="145"/>
      <c r="BK84" s="145"/>
      <c r="BL84" s="145"/>
      <c r="BM84" s="145"/>
      <c r="BN84" s="145"/>
      <c r="BO84" s="145"/>
      <c r="BP84" s="145"/>
      <c r="BQ84" s="145"/>
      <c r="BR84" s="145"/>
      <c r="BS84" s="145"/>
      <c r="BT84" s="145"/>
      <c r="BU84" s="145"/>
      <c r="BV84" s="145"/>
      <c r="BW84" s="145"/>
      <c r="BX84" s="145"/>
      <c r="BY84" s="145"/>
      <c r="BZ84" s="145"/>
      <c r="CA84" s="145"/>
      <c r="CB84" s="145"/>
      <c r="CC84" s="145"/>
      <c r="CD84" s="145"/>
      <c r="CE84" s="145"/>
      <c r="CF84" s="145"/>
      <c r="CG84" s="145"/>
      <c r="CH84" s="145"/>
      <c r="CI84" s="145"/>
      <c r="CJ84" s="145"/>
      <c r="CK84" s="145"/>
    </row>
    <row r="85" spans="1:89" ht="51" x14ac:dyDescent="0.25">
      <c r="A85" s="138" t="s">
        <v>11</v>
      </c>
      <c r="B85" s="48" t="s">
        <v>3</v>
      </c>
      <c r="C85" s="86">
        <v>3</v>
      </c>
      <c r="D85" s="27" t="s">
        <v>350</v>
      </c>
      <c r="E85" s="19" t="s">
        <v>149</v>
      </c>
      <c r="F85" s="119">
        <v>0</v>
      </c>
      <c r="G85" s="181" t="s">
        <v>201</v>
      </c>
      <c r="H85" s="181" t="s">
        <v>202</v>
      </c>
      <c r="I85" s="14"/>
      <c r="J85" s="8"/>
      <c r="K85" s="8"/>
      <c r="L85" s="1"/>
      <c r="M85" s="8"/>
      <c r="N85" s="8"/>
      <c r="O85" s="8"/>
      <c r="P85" s="143"/>
      <c r="Q85" s="58"/>
      <c r="R85" s="59"/>
      <c r="S85" s="11"/>
      <c r="T85" s="21"/>
      <c r="V85" s="144"/>
      <c r="X85" s="145"/>
      <c r="Y85" s="145"/>
      <c r="Z85" s="145"/>
      <c r="AA85" s="145"/>
      <c r="AB85" s="144">
        <f>V85*0.3</f>
        <v>0</v>
      </c>
      <c r="AC85" s="144" t="e">
        <f>#REF!*0.3</f>
        <v>#REF!</v>
      </c>
      <c r="AD85" s="144"/>
      <c r="AE85" s="144"/>
      <c r="AF85" s="144">
        <f>V85*0.7</f>
        <v>0</v>
      </c>
      <c r="AG85" s="144" t="e">
        <f>#REF!*0.7</f>
        <v>#REF!</v>
      </c>
      <c r="AH85" s="144"/>
      <c r="AI85" s="144"/>
      <c r="AJ85" s="144"/>
      <c r="AK85" s="144"/>
      <c r="AL85" s="144"/>
      <c r="AM85" s="144"/>
      <c r="AN85" s="144"/>
      <c r="AO85" s="144"/>
      <c r="AP85" s="144"/>
      <c r="AQ85" s="145"/>
      <c r="AR85" s="144"/>
      <c r="AS85" s="144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  <c r="BI85" s="145"/>
      <c r="BJ85" s="145"/>
      <c r="BK85" s="145"/>
      <c r="BL85" s="145"/>
      <c r="BM85" s="145"/>
      <c r="BN85" s="145"/>
      <c r="BO85" s="145"/>
      <c r="BP85" s="145"/>
      <c r="BQ85" s="145"/>
      <c r="BR85" s="145"/>
      <c r="BS85" s="145"/>
      <c r="BT85" s="145"/>
      <c r="BU85" s="145"/>
      <c r="BV85" s="145"/>
      <c r="BW85" s="145"/>
      <c r="BX85" s="145"/>
      <c r="BY85" s="145"/>
      <c r="BZ85" s="145"/>
      <c r="CA85" s="145"/>
      <c r="CB85" s="145"/>
      <c r="CC85" s="145"/>
      <c r="CD85" s="145"/>
      <c r="CE85" s="145"/>
      <c r="CF85" s="145"/>
      <c r="CG85" s="145"/>
      <c r="CH85" s="145"/>
      <c r="CI85" s="145"/>
      <c r="CJ85" s="145"/>
      <c r="CK85" s="145"/>
    </row>
    <row r="86" spans="1:89" ht="51" x14ac:dyDescent="0.25">
      <c r="A86" s="138" t="s">
        <v>11</v>
      </c>
      <c r="B86" s="48" t="s">
        <v>3</v>
      </c>
      <c r="C86" s="8">
        <v>4</v>
      </c>
      <c r="D86" s="27" t="s">
        <v>350</v>
      </c>
      <c r="E86" s="94" t="s">
        <v>390</v>
      </c>
      <c r="F86" s="119">
        <v>2</v>
      </c>
      <c r="G86" s="181" t="s">
        <v>415</v>
      </c>
      <c r="H86" s="181" t="s">
        <v>415</v>
      </c>
      <c r="I86" s="14"/>
      <c r="J86" s="8"/>
      <c r="K86" s="8"/>
      <c r="L86" s="1"/>
      <c r="M86" s="8"/>
      <c r="N86" s="8"/>
      <c r="O86" s="8"/>
      <c r="P86" s="143"/>
      <c r="Q86" s="58"/>
      <c r="R86" s="59"/>
      <c r="S86" s="11"/>
      <c r="T86" s="21"/>
      <c r="V86" s="144"/>
      <c r="X86" s="145"/>
      <c r="Y86" s="145"/>
      <c r="Z86" s="145"/>
      <c r="AA86" s="145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5"/>
      <c r="AR86" s="144"/>
      <c r="AS86" s="144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  <c r="BI86" s="145"/>
      <c r="BJ86" s="145"/>
      <c r="BK86" s="145"/>
      <c r="BL86" s="145"/>
      <c r="BM86" s="145"/>
      <c r="BN86" s="145"/>
      <c r="BO86" s="145"/>
      <c r="BP86" s="145"/>
      <c r="BQ86" s="145"/>
      <c r="BR86" s="145"/>
      <c r="BS86" s="145"/>
      <c r="BT86" s="145"/>
      <c r="BU86" s="145"/>
      <c r="BV86" s="145"/>
      <c r="BW86" s="145"/>
      <c r="BX86" s="145"/>
      <c r="BY86" s="145"/>
      <c r="BZ86" s="145"/>
      <c r="CA86" s="145"/>
      <c r="CB86" s="145"/>
      <c r="CC86" s="145"/>
      <c r="CD86" s="145"/>
      <c r="CE86" s="145"/>
      <c r="CF86" s="145"/>
      <c r="CG86" s="145"/>
      <c r="CH86" s="145"/>
      <c r="CI86" s="145"/>
      <c r="CJ86" s="145"/>
      <c r="CK86" s="145"/>
    </row>
    <row r="87" spans="1:89" ht="12" customHeight="1" x14ac:dyDescent="0.25">
      <c r="A87" s="138" t="s">
        <v>11</v>
      </c>
      <c r="B87" s="48" t="s">
        <v>3</v>
      </c>
      <c r="C87" s="8">
        <v>5</v>
      </c>
      <c r="D87" s="12" t="s">
        <v>16</v>
      </c>
      <c r="E87" s="13" t="s">
        <v>17</v>
      </c>
      <c r="F87" s="115">
        <v>9</v>
      </c>
      <c r="G87" s="170" t="s">
        <v>5</v>
      </c>
      <c r="H87" s="170" t="s">
        <v>18</v>
      </c>
      <c r="I87" s="14"/>
      <c r="J87" s="8"/>
      <c r="K87" s="8"/>
      <c r="L87" s="1"/>
      <c r="M87" s="8"/>
      <c r="N87" s="8"/>
      <c r="O87" s="8"/>
      <c r="P87" s="143"/>
      <c r="Q87" s="58"/>
      <c r="R87" s="59"/>
      <c r="S87" s="11"/>
      <c r="T87" s="21"/>
      <c r="V87" s="144"/>
      <c r="X87" s="145"/>
      <c r="Y87" s="145"/>
      <c r="Z87" s="145"/>
      <c r="AA87" s="145"/>
      <c r="AB87" s="144">
        <f>V87*0.3</f>
        <v>0</v>
      </c>
      <c r="AC87" s="144" t="e">
        <f>#REF!*0.3</f>
        <v>#REF!</v>
      </c>
      <c r="AD87" s="144"/>
      <c r="AE87" s="144"/>
      <c r="AF87" s="144"/>
      <c r="AG87" s="144"/>
      <c r="AH87" s="144">
        <f>V87*0.7</f>
        <v>0</v>
      </c>
      <c r="AI87" s="144" t="e">
        <f>#REF!*0.7</f>
        <v>#REF!</v>
      </c>
      <c r="AJ87" s="144"/>
      <c r="AK87" s="144"/>
      <c r="AL87" s="144"/>
      <c r="AM87" s="144"/>
      <c r="AN87" s="144"/>
      <c r="AO87" s="144"/>
      <c r="AP87" s="144"/>
      <c r="AQ87" s="145"/>
      <c r="AR87" s="144"/>
      <c r="AS87" s="144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  <c r="BI87" s="145"/>
      <c r="BJ87" s="145"/>
      <c r="BK87" s="145"/>
      <c r="BL87" s="145"/>
      <c r="BM87" s="145"/>
      <c r="BN87" s="145"/>
      <c r="BO87" s="145"/>
      <c r="BP87" s="145"/>
      <c r="BQ87" s="145"/>
      <c r="BR87" s="145"/>
      <c r="BS87" s="145"/>
      <c r="BT87" s="145"/>
      <c r="BU87" s="145"/>
      <c r="BV87" s="145"/>
      <c r="BW87" s="145"/>
      <c r="BX87" s="145"/>
      <c r="BY87" s="145"/>
      <c r="BZ87" s="145"/>
      <c r="CA87" s="145"/>
      <c r="CB87" s="145"/>
      <c r="CC87" s="145"/>
      <c r="CD87" s="145"/>
      <c r="CE87" s="145"/>
      <c r="CF87" s="145"/>
      <c r="CG87" s="145"/>
      <c r="CH87" s="145"/>
      <c r="CI87" s="145"/>
      <c r="CJ87" s="145"/>
      <c r="CK87" s="145"/>
    </row>
    <row r="88" spans="1:89" ht="12" customHeight="1" x14ac:dyDescent="0.25">
      <c r="A88" s="138" t="s">
        <v>11</v>
      </c>
      <c r="B88" s="48" t="s">
        <v>3</v>
      </c>
      <c r="C88" s="86">
        <v>6</v>
      </c>
      <c r="D88" s="12" t="s">
        <v>19</v>
      </c>
      <c r="E88" s="13" t="s">
        <v>17</v>
      </c>
      <c r="F88" s="115">
        <v>0</v>
      </c>
      <c r="G88" s="170" t="s">
        <v>5</v>
      </c>
      <c r="H88" s="170" t="s">
        <v>18</v>
      </c>
      <c r="I88" s="14"/>
      <c r="J88" s="8"/>
      <c r="K88" s="8"/>
      <c r="L88" s="1"/>
      <c r="M88" s="8"/>
      <c r="N88" s="8"/>
      <c r="O88" s="8"/>
      <c r="P88" s="143"/>
      <c r="Q88" s="58"/>
      <c r="R88" s="59"/>
      <c r="S88" s="11"/>
      <c r="T88" s="21"/>
      <c r="V88" s="144"/>
      <c r="X88" s="145"/>
      <c r="Y88" s="145"/>
      <c r="Z88" s="145"/>
      <c r="AA88" s="145"/>
      <c r="AB88" s="144">
        <f>V88*0.3</f>
        <v>0</v>
      </c>
      <c r="AC88" s="144" t="e">
        <f>#REF!*0.3</f>
        <v>#REF!</v>
      </c>
      <c r="AD88" s="144"/>
      <c r="AE88" s="144"/>
      <c r="AF88" s="144"/>
      <c r="AG88" s="144"/>
      <c r="AH88" s="144">
        <f>V88*0.7</f>
        <v>0</v>
      </c>
      <c r="AI88" s="144" t="e">
        <f>#REF!*0.7</f>
        <v>#REF!</v>
      </c>
      <c r="AJ88" s="144"/>
      <c r="AK88" s="144"/>
      <c r="AL88" s="144"/>
      <c r="AM88" s="144"/>
      <c r="AN88" s="144"/>
      <c r="AO88" s="144"/>
      <c r="AP88" s="144"/>
      <c r="AQ88" s="145"/>
      <c r="AR88" s="144"/>
      <c r="AS88" s="144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  <c r="BI88" s="145"/>
      <c r="BJ88" s="145"/>
      <c r="BK88" s="145"/>
      <c r="BL88" s="145"/>
      <c r="BM88" s="145"/>
      <c r="BN88" s="145"/>
      <c r="BO88" s="145"/>
      <c r="BP88" s="145"/>
      <c r="BQ88" s="145"/>
      <c r="BR88" s="145"/>
      <c r="BS88" s="145"/>
      <c r="BT88" s="145"/>
      <c r="BU88" s="145"/>
      <c r="BV88" s="145"/>
      <c r="BW88" s="145"/>
      <c r="BX88" s="145"/>
      <c r="BY88" s="145"/>
      <c r="BZ88" s="145"/>
      <c r="CA88" s="145"/>
      <c r="CB88" s="145"/>
      <c r="CC88" s="145"/>
      <c r="CD88" s="145"/>
      <c r="CE88" s="145"/>
      <c r="CF88" s="145"/>
      <c r="CG88" s="145"/>
      <c r="CH88" s="145"/>
      <c r="CI88" s="145"/>
      <c r="CJ88" s="145"/>
      <c r="CK88" s="145"/>
    </row>
    <row r="89" spans="1:89" ht="12" customHeight="1" x14ac:dyDescent="0.25">
      <c r="A89" s="138" t="s">
        <v>11</v>
      </c>
      <c r="B89" s="48" t="s">
        <v>3</v>
      </c>
      <c r="C89" s="8">
        <v>7</v>
      </c>
      <c r="D89" s="12" t="s">
        <v>367</v>
      </c>
      <c r="E89" s="13" t="s">
        <v>336</v>
      </c>
      <c r="F89" s="115">
        <v>1</v>
      </c>
      <c r="G89" s="170" t="s">
        <v>204</v>
      </c>
      <c r="H89" s="170" t="s">
        <v>204</v>
      </c>
      <c r="I89" s="14"/>
      <c r="J89" s="8"/>
      <c r="K89" s="8"/>
      <c r="L89" s="1"/>
      <c r="M89" s="8"/>
      <c r="N89" s="8"/>
      <c r="O89" s="8"/>
      <c r="P89" s="143"/>
      <c r="Q89" s="58"/>
      <c r="R89" s="59"/>
      <c r="S89" s="11"/>
      <c r="T89" s="21"/>
      <c r="V89" s="144"/>
      <c r="X89" s="145"/>
      <c r="Y89" s="145"/>
      <c r="Z89" s="145"/>
      <c r="AA89" s="145"/>
      <c r="AB89" s="144">
        <f>V89*0.3</f>
        <v>0</v>
      </c>
      <c r="AC89" s="144" t="e">
        <f>#REF!*0.3</f>
        <v>#REF!</v>
      </c>
      <c r="AD89" s="144"/>
      <c r="AE89" s="144"/>
      <c r="AF89" s="144">
        <f>V89*0.7</f>
        <v>0</v>
      </c>
      <c r="AG89" s="144" t="e">
        <f>#REF!*0.7</f>
        <v>#REF!</v>
      </c>
      <c r="AH89" s="144"/>
      <c r="AI89" s="144"/>
      <c r="AJ89" s="144"/>
      <c r="AK89" s="144"/>
      <c r="AL89" s="144"/>
      <c r="AM89" s="144"/>
      <c r="AN89" s="144"/>
      <c r="AO89" s="144"/>
      <c r="AP89" s="144"/>
      <c r="AQ89" s="145"/>
      <c r="AR89" s="144"/>
      <c r="AS89" s="144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  <c r="BI89" s="145"/>
      <c r="BJ89" s="145"/>
      <c r="BK89" s="145"/>
      <c r="BL89" s="145"/>
      <c r="BM89" s="145"/>
      <c r="BN89" s="145"/>
      <c r="BO89" s="145"/>
      <c r="BP89" s="145"/>
      <c r="BQ89" s="145"/>
      <c r="BR89" s="145"/>
      <c r="BS89" s="145"/>
      <c r="BT89" s="145"/>
      <c r="BU89" s="145"/>
      <c r="BV89" s="145"/>
      <c r="BW89" s="145"/>
      <c r="BX89" s="145"/>
      <c r="BY89" s="145"/>
      <c r="BZ89" s="145"/>
      <c r="CA89" s="145"/>
      <c r="CB89" s="145"/>
      <c r="CC89" s="145"/>
      <c r="CD89" s="145"/>
      <c r="CE89" s="145"/>
      <c r="CF89" s="145"/>
      <c r="CG89" s="145"/>
      <c r="CH89" s="145"/>
      <c r="CI89" s="145"/>
      <c r="CJ89" s="145"/>
      <c r="CK89" s="145"/>
    </row>
    <row r="90" spans="1:89" ht="13.15" customHeight="1" x14ac:dyDescent="0.25">
      <c r="A90" s="138" t="s">
        <v>11</v>
      </c>
      <c r="B90" s="48" t="s">
        <v>3</v>
      </c>
      <c r="C90" s="8">
        <v>8</v>
      </c>
      <c r="D90" s="9" t="s">
        <v>352</v>
      </c>
      <c r="E90" s="9" t="s">
        <v>194</v>
      </c>
      <c r="F90" s="117">
        <v>0</v>
      </c>
      <c r="G90" s="171" t="s">
        <v>194</v>
      </c>
      <c r="H90" s="171" t="s">
        <v>194</v>
      </c>
      <c r="I90" s="31"/>
      <c r="J90" s="29"/>
      <c r="K90" s="29"/>
      <c r="L90" s="31"/>
      <c r="M90" s="29"/>
      <c r="N90" s="29"/>
      <c r="O90" s="29"/>
      <c r="P90" s="143"/>
      <c r="Q90" s="58"/>
      <c r="R90" s="59"/>
      <c r="S90" s="12"/>
      <c r="T90" s="21"/>
      <c r="V90" s="144"/>
      <c r="X90" s="145"/>
      <c r="Y90" s="145"/>
      <c r="Z90" s="145"/>
      <c r="AA90" s="145"/>
      <c r="AB90" s="144"/>
      <c r="AC90" s="144"/>
      <c r="AD90" s="145"/>
      <c r="AE90" s="145"/>
      <c r="AF90" s="144"/>
      <c r="AG90" s="144"/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  <c r="BI90" s="145"/>
      <c r="BJ90" s="145"/>
      <c r="BK90" s="145"/>
      <c r="BL90" s="145"/>
      <c r="BM90" s="145"/>
      <c r="BN90" s="145"/>
      <c r="BO90" s="145"/>
      <c r="BP90" s="145"/>
      <c r="BQ90" s="145"/>
      <c r="BR90" s="145"/>
      <c r="BS90" s="145"/>
      <c r="BT90" s="145"/>
      <c r="BU90" s="145"/>
      <c r="BV90" s="145"/>
      <c r="BW90" s="145"/>
      <c r="BX90" s="145"/>
      <c r="BY90" s="145"/>
      <c r="BZ90" s="145"/>
      <c r="CA90" s="145"/>
      <c r="CB90" s="145"/>
      <c r="CC90" s="145"/>
      <c r="CD90" s="145"/>
      <c r="CE90" s="145"/>
      <c r="CF90" s="145"/>
      <c r="CG90" s="145"/>
      <c r="CH90" s="145"/>
      <c r="CI90" s="145"/>
      <c r="CJ90" s="145"/>
      <c r="CK90" s="145"/>
    </row>
    <row r="91" spans="1:89" ht="12" customHeight="1" x14ac:dyDescent="0.25">
      <c r="A91" s="138" t="s">
        <v>11</v>
      </c>
      <c r="B91" s="48" t="s">
        <v>3</v>
      </c>
      <c r="C91" s="86">
        <v>9</v>
      </c>
      <c r="D91" s="12" t="s">
        <v>379</v>
      </c>
      <c r="E91" s="12" t="s">
        <v>380</v>
      </c>
      <c r="F91" s="115">
        <v>1</v>
      </c>
      <c r="G91" s="170" t="s">
        <v>5</v>
      </c>
      <c r="H91" s="170" t="s">
        <v>5</v>
      </c>
      <c r="I91" s="14"/>
      <c r="J91" s="8"/>
      <c r="K91" s="8"/>
      <c r="L91" s="1"/>
      <c r="M91" s="8"/>
      <c r="N91" s="8"/>
      <c r="O91" s="8"/>
      <c r="P91" s="143"/>
      <c r="Q91" s="58"/>
      <c r="R91" s="59"/>
      <c r="S91" s="11"/>
      <c r="T91" s="21"/>
      <c r="V91" s="144"/>
      <c r="X91" s="145"/>
      <c r="Y91" s="145"/>
      <c r="Z91" s="144"/>
      <c r="AA91" s="144"/>
      <c r="AB91" s="144">
        <f>V91*0.3</f>
        <v>0</v>
      </c>
      <c r="AC91" s="144" t="e">
        <f>#REF!*0.3</f>
        <v>#REF!</v>
      </c>
      <c r="AD91" s="144">
        <f>V91*0.7</f>
        <v>0</v>
      </c>
      <c r="AE91" s="144" t="e">
        <f>#REF!*0.7</f>
        <v>#REF!</v>
      </c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5"/>
      <c r="AR91" s="144"/>
      <c r="AS91" s="144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  <c r="BI91" s="145"/>
      <c r="BJ91" s="145"/>
      <c r="BK91" s="145"/>
      <c r="BL91" s="145"/>
      <c r="BM91" s="145"/>
      <c r="BN91" s="145"/>
      <c r="BO91" s="145"/>
      <c r="BP91" s="145"/>
      <c r="BQ91" s="145"/>
      <c r="BR91" s="145"/>
      <c r="BS91" s="145"/>
      <c r="BT91" s="145"/>
      <c r="BU91" s="145"/>
      <c r="BV91" s="145"/>
      <c r="BW91" s="145"/>
      <c r="BX91" s="145"/>
      <c r="BY91" s="145"/>
      <c r="BZ91" s="145"/>
      <c r="CA91" s="145"/>
      <c r="CB91" s="145"/>
      <c r="CC91" s="145"/>
      <c r="CD91" s="145"/>
      <c r="CE91" s="145"/>
      <c r="CF91" s="145"/>
      <c r="CG91" s="145"/>
      <c r="CH91" s="145"/>
      <c r="CI91" s="145"/>
      <c r="CJ91" s="145"/>
      <c r="CK91" s="145"/>
    </row>
    <row r="92" spans="1:89" ht="12" customHeight="1" x14ac:dyDescent="0.25">
      <c r="A92" s="138" t="s">
        <v>11</v>
      </c>
      <c r="B92" s="48" t="s">
        <v>3</v>
      </c>
      <c r="C92" s="8">
        <v>10</v>
      </c>
      <c r="D92" s="12" t="s">
        <v>351</v>
      </c>
      <c r="E92" s="13" t="s">
        <v>20</v>
      </c>
      <c r="F92" s="115">
        <v>0</v>
      </c>
      <c r="G92" s="170" t="s">
        <v>5</v>
      </c>
      <c r="H92" s="170" t="s">
        <v>5</v>
      </c>
      <c r="I92" s="14"/>
      <c r="J92" s="8"/>
      <c r="K92" s="8"/>
      <c r="L92" s="1"/>
      <c r="M92" s="8"/>
      <c r="N92" s="8"/>
      <c r="O92" s="8"/>
      <c r="P92" s="143"/>
      <c r="Q92" s="58"/>
      <c r="R92" s="59"/>
      <c r="S92" s="11"/>
      <c r="T92" s="21"/>
      <c r="V92" s="144"/>
      <c r="X92" s="145"/>
      <c r="Y92" s="145"/>
      <c r="Z92" s="145"/>
      <c r="AA92" s="145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5"/>
      <c r="AR92" s="144"/>
      <c r="AS92" s="144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  <c r="BI92" s="145"/>
      <c r="BJ92" s="145"/>
      <c r="BK92" s="145"/>
      <c r="BL92" s="145"/>
      <c r="BM92" s="145"/>
      <c r="BN92" s="145"/>
      <c r="BO92" s="145"/>
      <c r="BP92" s="145"/>
      <c r="BQ92" s="145"/>
      <c r="BR92" s="145"/>
      <c r="BS92" s="145"/>
      <c r="BT92" s="145"/>
      <c r="BU92" s="145"/>
      <c r="BV92" s="145"/>
      <c r="BW92" s="145"/>
      <c r="BX92" s="145"/>
      <c r="BY92" s="145"/>
      <c r="BZ92" s="145"/>
      <c r="CA92" s="145"/>
      <c r="CB92" s="145"/>
      <c r="CC92" s="145"/>
      <c r="CD92" s="145"/>
      <c r="CE92" s="145"/>
      <c r="CF92" s="145"/>
      <c r="CG92" s="145"/>
      <c r="CH92" s="145"/>
      <c r="CI92" s="145"/>
      <c r="CJ92" s="145"/>
      <c r="CK92" s="145"/>
    </row>
    <row r="93" spans="1:89" ht="12" customHeight="1" x14ac:dyDescent="0.25">
      <c r="A93" s="138" t="s">
        <v>11</v>
      </c>
      <c r="B93" s="48" t="s">
        <v>3</v>
      </c>
      <c r="C93" s="8">
        <v>11</v>
      </c>
      <c r="D93" s="12" t="s">
        <v>351</v>
      </c>
      <c r="E93" s="13" t="s">
        <v>398</v>
      </c>
      <c r="F93" s="115">
        <v>1</v>
      </c>
      <c r="G93" s="170" t="s">
        <v>5</v>
      </c>
      <c r="H93" s="170" t="s">
        <v>5</v>
      </c>
      <c r="I93" s="14"/>
      <c r="J93" s="8"/>
      <c r="K93" s="8"/>
      <c r="L93" s="1"/>
      <c r="M93" s="8"/>
      <c r="N93" s="8"/>
      <c r="O93" s="8"/>
      <c r="P93" s="143"/>
      <c r="Q93" s="58"/>
      <c r="R93" s="59"/>
      <c r="S93" s="11"/>
      <c r="T93" s="21"/>
      <c r="V93" s="144"/>
      <c r="X93" s="145"/>
      <c r="Y93" s="145"/>
      <c r="Z93" s="145"/>
      <c r="AA93" s="145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5"/>
      <c r="AR93" s="144"/>
      <c r="AS93" s="144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  <c r="BM93" s="145"/>
      <c r="BN93" s="145"/>
      <c r="BO93" s="145"/>
      <c r="BP93" s="145"/>
      <c r="BQ93" s="145"/>
      <c r="BR93" s="145"/>
      <c r="BS93" s="145"/>
      <c r="BT93" s="145"/>
      <c r="BU93" s="145"/>
      <c r="BV93" s="145"/>
      <c r="BW93" s="145"/>
      <c r="BX93" s="145"/>
      <c r="BY93" s="145"/>
      <c r="BZ93" s="145"/>
      <c r="CA93" s="145"/>
      <c r="CB93" s="145"/>
      <c r="CC93" s="145"/>
      <c r="CD93" s="145"/>
      <c r="CE93" s="145"/>
      <c r="CF93" s="145"/>
      <c r="CG93" s="145"/>
      <c r="CH93" s="145"/>
      <c r="CI93" s="145"/>
      <c r="CJ93" s="145"/>
      <c r="CK93" s="145"/>
    </row>
    <row r="94" spans="1:89" ht="12" customHeight="1" x14ac:dyDescent="0.25">
      <c r="A94" s="138" t="s">
        <v>11</v>
      </c>
      <c r="B94" s="48" t="s">
        <v>3</v>
      </c>
      <c r="C94" s="86">
        <v>12</v>
      </c>
      <c r="D94" s="12" t="s">
        <v>407</v>
      </c>
      <c r="E94" s="12" t="s">
        <v>4</v>
      </c>
      <c r="F94" s="115">
        <v>4</v>
      </c>
      <c r="G94" s="170" t="s">
        <v>205</v>
      </c>
      <c r="H94" s="170" t="s">
        <v>205</v>
      </c>
      <c r="I94" s="14"/>
      <c r="J94" s="8"/>
      <c r="K94" s="8"/>
      <c r="L94" s="1"/>
      <c r="M94" s="8"/>
      <c r="N94" s="8"/>
      <c r="O94" s="8"/>
      <c r="P94" s="60"/>
      <c r="Q94" s="58"/>
      <c r="R94" s="59"/>
      <c r="S94" s="22"/>
      <c r="T94" s="21"/>
      <c r="V94" s="144"/>
      <c r="X94" s="145"/>
      <c r="Y94" s="145"/>
      <c r="Z94" s="145"/>
      <c r="AA94" s="145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5"/>
      <c r="AR94" s="144"/>
      <c r="AS94" s="144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  <c r="BI94" s="145"/>
      <c r="BJ94" s="145"/>
      <c r="BK94" s="145"/>
      <c r="BL94" s="145"/>
      <c r="BM94" s="145"/>
      <c r="BN94" s="145"/>
      <c r="BO94" s="145"/>
      <c r="BP94" s="145"/>
      <c r="BQ94" s="145"/>
      <c r="BR94" s="145"/>
      <c r="BS94" s="145"/>
      <c r="BT94" s="145"/>
      <c r="BU94" s="145"/>
      <c r="BV94" s="145"/>
      <c r="BW94" s="145"/>
      <c r="BX94" s="145"/>
      <c r="BY94" s="145"/>
      <c r="BZ94" s="145"/>
      <c r="CA94" s="145"/>
      <c r="CB94" s="145"/>
      <c r="CC94" s="145"/>
      <c r="CD94" s="145"/>
      <c r="CE94" s="145"/>
      <c r="CF94" s="145"/>
      <c r="CG94" s="145"/>
      <c r="CH94" s="145"/>
      <c r="CI94" s="145"/>
      <c r="CJ94" s="145"/>
      <c r="CK94" s="145"/>
    </row>
    <row r="95" spans="1:89" ht="12" customHeight="1" x14ac:dyDescent="0.25">
      <c r="A95" s="138" t="s">
        <v>11</v>
      </c>
      <c r="B95" s="48" t="s">
        <v>3</v>
      </c>
      <c r="C95" s="8">
        <v>13</v>
      </c>
      <c r="D95" s="12" t="s">
        <v>23</v>
      </c>
      <c r="E95" s="12" t="s">
        <v>24</v>
      </c>
      <c r="F95" s="115">
        <v>1</v>
      </c>
      <c r="G95" s="170" t="s">
        <v>206</v>
      </c>
      <c r="H95" s="170" t="s">
        <v>206</v>
      </c>
      <c r="I95" s="14"/>
      <c r="J95" s="8"/>
      <c r="K95" s="8"/>
      <c r="L95" s="1"/>
      <c r="M95" s="8"/>
      <c r="N95" s="8"/>
      <c r="O95" s="8"/>
      <c r="P95" s="143"/>
      <c r="Q95" s="58"/>
      <c r="R95" s="59"/>
      <c r="S95" s="11"/>
      <c r="T95" s="21"/>
      <c r="V95" s="144"/>
      <c r="X95" s="145"/>
      <c r="Y95" s="145"/>
      <c r="Z95" s="145"/>
      <c r="AA95" s="145"/>
      <c r="AB95" s="144">
        <f>V95*0.3</f>
        <v>0</v>
      </c>
      <c r="AC95" s="144" t="e">
        <f>#REF!*0.3</f>
        <v>#REF!</v>
      </c>
      <c r="AD95" s="144"/>
      <c r="AE95" s="144"/>
      <c r="AF95" s="144">
        <f>V95*0.7</f>
        <v>0</v>
      </c>
      <c r="AG95" s="144" t="e">
        <f>#REF!*0.7</f>
        <v>#REF!</v>
      </c>
      <c r="AH95" s="144"/>
      <c r="AI95" s="144"/>
      <c r="AJ95" s="144"/>
      <c r="AK95" s="144"/>
      <c r="AL95" s="144"/>
      <c r="AM95" s="144"/>
      <c r="AN95" s="144"/>
      <c r="AO95" s="144"/>
      <c r="AP95" s="144"/>
      <c r="AQ95" s="145"/>
      <c r="AR95" s="144"/>
      <c r="AS95" s="144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  <c r="BI95" s="145"/>
      <c r="BJ95" s="145"/>
      <c r="BK95" s="145"/>
      <c r="BL95" s="145"/>
      <c r="BM95" s="145"/>
      <c r="BN95" s="145"/>
      <c r="BO95" s="145"/>
      <c r="BP95" s="145"/>
      <c r="BQ95" s="145"/>
      <c r="BR95" s="145"/>
      <c r="BS95" s="145"/>
      <c r="BT95" s="145"/>
      <c r="BU95" s="145"/>
      <c r="BV95" s="145"/>
      <c r="BW95" s="145"/>
      <c r="BX95" s="145"/>
      <c r="BY95" s="145"/>
      <c r="BZ95" s="145"/>
      <c r="CA95" s="145"/>
      <c r="CB95" s="145"/>
      <c r="CC95" s="145"/>
      <c r="CD95" s="145"/>
      <c r="CE95" s="145"/>
      <c r="CF95" s="145"/>
      <c r="CG95" s="145"/>
      <c r="CH95" s="145"/>
      <c r="CI95" s="145"/>
      <c r="CJ95" s="145"/>
      <c r="CK95" s="145"/>
    </row>
    <row r="96" spans="1:89" ht="12" customHeight="1" x14ac:dyDescent="0.25">
      <c r="A96" s="138" t="s">
        <v>11</v>
      </c>
      <c r="C96" s="8">
        <v>14</v>
      </c>
      <c r="D96" s="13" t="s">
        <v>366</v>
      </c>
      <c r="E96" s="13" t="s">
        <v>365</v>
      </c>
      <c r="F96" s="129">
        <v>2</v>
      </c>
      <c r="G96" s="170"/>
      <c r="H96" s="170"/>
      <c r="I96" s="14"/>
      <c r="J96" s="1"/>
      <c r="K96" s="1"/>
      <c r="L96" s="1"/>
      <c r="M96" s="1"/>
      <c r="N96" s="1"/>
      <c r="O96" s="1"/>
      <c r="Q96" s="56"/>
      <c r="R96" s="57"/>
      <c r="T96" s="24"/>
      <c r="V96" s="147"/>
      <c r="X96" s="145"/>
      <c r="Y96" s="145"/>
      <c r="Z96" s="145"/>
      <c r="AA96" s="145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5"/>
      <c r="AR96" s="144"/>
      <c r="AS96" s="144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  <c r="BM96" s="145"/>
      <c r="BN96" s="145"/>
      <c r="BO96" s="145"/>
      <c r="BP96" s="145"/>
      <c r="BQ96" s="145"/>
      <c r="BR96" s="145"/>
      <c r="BS96" s="145"/>
      <c r="BT96" s="145"/>
      <c r="BU96" s="145"/>
      <c r="BV96" s="145"/>
      <c r="BW96" s="145"/>
      <c r="BX96" s="145"/>
      <c r="BY96" s="145"/>
      <c r="BZ96" s="145"/>
      <c r="CA96" s="145"/>
      <c r="CB96" s="145"/>
      <c r="CC96" s="145"/>
      <c r="CD96" s="145"/>
      <c r="CE96" s="145"/>
      <c r="CF96" s="145"/>
      <c r="CG96" s="145"/>
      <c r="CH96" s="145"/>
      <c r="CI96" s="145"/>
      <c r="CJ96" s="145"/>
      <c r="CK96" s="145"/>
    </row>
    <row r="97" spans="1:89" ht="12" customHeight="1" x14ac:dyDescent="0.25">
      <c r="A97" s="138" t="s">
        <v>11</v>
      </c>
      <c r="C97" s="86">
        <v>15</v>
      </c>
      <c r="D97" s="13" t="s">
        <v>368</v>
      </c>
      <c r="E97" s="13" t="s">
        <v>365</v>
      </c>
      <c r="F97" s="129">
        <v>2</v>
      </c>
      <c r="G97" s="170"/>
      <c r="H97" s="170"/>
      <c r="I97" s="14"/>
      <c r="J97" s="1"/>
      <c r="K97" s="1"/>
      <c r="L97" s="1"/>
      <c r="M97" s="1"/>
      <c r="N97" s="1"/>
      <c r="O97" s="1"/>
      <c r="Q97" s="56"/>
      <c r="R97" s="57"/>
      <c r="T97" s="24"/>
      <c r="V97" s="147"/>
      <c r="X97" s="145"/>
      <c r="Y97" s="145"/>
      <c r="Z97" s="145"/>
      <c r="AA97" s="145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5"/>
      <c r="AR97" s="144"/>
      <c r="AS97" s="144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  <c r="BM97" s="145"/>
      <c r="BN97" s="145"/>
      <c r="BO97" s="145"/>
      <c r="BP97" s="145"/>
      <c r="BQ97" s="145"/>
      <c r="BR97" s="145"/>
      <c r="BS97" s="145"/>
      <c r="BT97" s="145"/>
      <c r="BU97" s="145"/>
      <c r="BV97" s="145"/>
      <c r="BW97" s="145"/>
      <c r="BX97" s="145"/>
      <c r="BY97" s="145"/>
      <c r="BZ97" s="145"/>
      <c r="CA97" s="145"/>
      <c r="CB97" s="145"/>
      <c r="CC97" s="145"/>
      <c r="CD97" s="145"/>
      <c r="CE97" s="145"/>
      <c r="CF97" s="145"/>
      <c r="CG97" s="145"/>
      <c r="CH97" s="145"/>
      <c r="CI97" s="145"/>
      <c r="CJ97" s="145"/>
      <c r="CK97" s="145"/>
    </row>
    <row r="98" spans="1:89" ht="12" customHeight="1" x14ac:dyDescent="0.25">
      <c r="A98" s="138" t="s">
        <v>11</v>
      </c>
      <c r="C98" s="8">
        <v>16</v>
      </c>
      <c r="D98" s="13" t="s">
        <v>383</v>
      </c>
      <c r="E98" s="13" t="s">
        <v>384</v>
      </c>
      <c r="F98" s="129">
        <v>3</v>
      </c>
      <c r="G98" s="170"/>
      <c r="H98" s="170"/>
      <c r="I98" s="14"/>
      <c r="J98" s="1"/>
      <c r="K98" s="1"/>
      <c r="L98" s="1"/>
      <c r="M98" s="1"/>
      <c r="N98" s="1"/>
      <c r="O98" s="1"/>
      <c r="Q98" s="56"/>
      <c r="R98" s="57"/>
      <c r="T98" s="24"/>
      <c r="V98" s="147"/>
      <c r="X98" s="145"/>
      <c r="Y98" s="145"/>
      <c r="Z98" s="145"/>
      <c r="AA98" s="145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5"/>
      <c r="AR98" s="144"/>
      <c r="AS98" s="144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  <c r="BM98" s="145"/>
      <c r="BN98" s="145"/>
      <c r="BO98" s="145"/>
      <c r="BP98" s="145"/>
      <c r="BQ98" s="145"/>
      <c r="BR98" s="145"/>
      <c r="BS98" s="145"/>
      <c r="BT98" s="145"/>
      <c r="BU98" s="145"/>
      <c r="BV98" s="145"/>
      <c r="BW98" s="145"/>
      <c r="BX98" s="145"/>
      <c r="BY98" s="145"/>
      <c r="BZ98" s="145"/>
      <c r="CA98" s="145"/>
      <c r="CB98" s="145"/>
      <c r="CC98" s="145"/>
      <c r="CD98" s="145"/>
      <c r="CE98" s="145"/>
      <c r="CF98" s="145"/>
      <c r="CG98" s="145"/>
      <c r="CH98" s="145"/>
      <c r="CI98" s="145"/>
      <c r="CJ98" s="145"/>
      <c r="CK98" s="145"/>
    </row>
    <row r="99" spans="1:89" ht="12" customHeight="1" x14ac:dyDescent="0.25">
      <c r="A99" s="138"/>
      <c r="D99" s="14"/>
      <c r="E99" s="14"/>
      <c r="F99" s="23">
        <f>SUM(F83:F98)</f>
        <v>27</v>
      </c>
      <c r="G99" s="179"/>
      <c r="H99" s="179"/>
      <c r="I99" s="14"/>
      <c r="J99" s="1"/>
      <c r="K99" s="1"/>
      <c r="L99" s="1"/>
      <c r="M99" s="1"/>
      <c r="N99" s="1"/>
      <c r="O99" s="1"/>
      <c r="Q99" s="56"/>
      <c r="R99" s="57"/>
      <c r="T99" s="24"/>
      <c r="V99" s="147"/>
      <c r="X99" s="145"/>
      <c r="Y99" s="145"/>
      <c r="Z99" s="145"/>
      <c r="AA99" s="145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5"/>
      <c r="AR99" s="144"/>
      <c r="AS99" s="144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  <c r="BM99" s="145"/>
      <c r="BN99" s="145"/>
      <c r="BO99" s="145"/>
      <c r="BP99" s="145"/>
      <c r="BQ99" s="145"/>
      <c r="BR99" s="145"/>
      <c r="BS99" s="145"/>
      <c r="BT99" s="145"/>
      <c r="BU99" s="145"/>
      <c r="BV99" s="145"/>
      <c r="BW99" s="145"/>
      <c r="BX99" s="145"/>
      <c r="BY99" s="145"/>
      <c r="BZ99" s="145"/>
      <c r="CA99" s="145"/>
      <c r="CB99" s="145"/>
      <c r="CC99" s="145"/>
      <c r="CD99" s="145"/>
      <c r="CE99" s="145"/>
      <c r="CF99" s="145"/>
      <c r="CG99" s="145"/>
      <c r="CH99" s="145"/>
      <c r="CI99" s="145"/>
      <c r="CJ99" s="145"/>
      <c r="CK99" s="145"/>
    </row>
    <row r="100" spans="1:89" x14ac:dyDescent="0.25">
      <c r="G100" s="179"/>
      <c r="J100" s="31"/>
      <c r="K100" s="31"/>
      <c r="L100" s="31"/>
      <c r="M100" s="31"/>
      <c r="N100" s="31"/>
      <c r="O100" s="31"/>
      <c r="Q100" s="56"/>
      <c r="R100" s="57"/>
      <c r="V100" s="147"/>
    </row>
    <row r="101" spans="1:89" x14ac:dyDescent="0.25">
      <c r="J101" s="31"/>
      <c r="K101" s="31"/>
      <c r="L101" s="31"/>
      <c r="M101" s="31"/>
      <c r="N101" s="31"/>
      <c r="O101" s="31"/>
      <c r="Q101" s="56"/>
      <c r="R101" s="57"/>
      <c r="V101" s="147"/>
    </row>
    <row r="102" spans="1:89" x14ac:dyDescent="0.25">
      <c r="A102" s="109" t="s">
        <v>226</v>
      </c>
      <c r="B102" s="95"/>
      <c r="C102" s="110" t="s">
        <v>1</v>
      </c>
      <c r="D102" s="96" t="s">
        <v>158</v>
      </c>
      <c r="E102" s="97"/>
      <c r="F102" s="93" t="s">
        <v>2</v>
      </c>
      <c r="G102" s="177"/>
      <c r="H102" s="178"/>
      <c r="J102" s="100"/>
      <c r="K102" s="99"/>
      <c r="L102" s="31"/>
      <c r="M102" s="100"/>
      <c r="N102" s="101"/>
      <c r="O102" s="101"/>
      <c r="P102" s="142"/>
      <c r="Q102" s="80"/>
      <c r="R102" s="81"/>
      <c r="S102" s="82"/>
      <c r="T102" s="83"/>
      <c r="V102" s="148"/>
    </row>
    <row r="103" spans="1:89" ht="13.15" customHeight="1" x14ac:dyDescent="0.25">
      <c r="A103" s="138" t="s">
        <v>168</v>
      </c>
      <c r="B103" s="48" t="s">
        <v>3</v>
      </c>
      <c r="C103" s="86">
        <v>1</v>
      </c>
      <c r="D103" s="87" t="s">
        <v>164</v>
      </c>
      <c r="E103" s="88" t="s">
        <v>7</v>
      </c>
      <c r="F103" s="123">
        <v>1</v>
      </c>
      <c r="G103" s="172" t="s">
        <v>8</v>
      </c>
      <c r="H103" s="172" t="s">
        <v>9</v>
      </c>
      <c r="J103" s="29"/>
      <c r="K103" s="29"/>
      <c r="L103" s="31"/>
      <c r="M103" s="29"/>
      <c r="N103" s="29"/>
      <c r="O103" s="29"/>
      <c r="P103" s="143"/>
      <c r="Q103" s="58"/>
      <c r="R103" s="59"/>
      <c r="S103" s="12"/>
      <c r="T103" s="21"/>
      <c r="V103" s="144"/>
      <c r="X103" s="145"/>
      <c r="Y103" s="145"/>
      <c r="Z103" s="145"/>
      <c r="AA103" s="145"/>
      <c r="AB103" s="144">
        <f>V103*0.3</f>
        <v>0</v>
      </c>
      <c r="AC103" s="144" t="e">
        <f>#REF!*0.3</f>
        <v>#REF!</v>
      </c>
      <c r="AD103" s="144">
        <f>V103*0.7</f>
        <v>0</v>
      </c>
      <c r="AE103" s="144" t="e">
        <f>#REF!*0.7</f>
        <v>#REF!</v>
      </c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5"/>
      <c r="AR103" s="144"/>
      <c r="AS103" s="144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  <c r="BI103" s="145"/>
      <c r="BJ103" s="145"/>
      <c r="BK103" s="145"/>
      <c r="BL103" s="145"/>
      <c r="BM103" s="145"/>
      <c r="BN103" s="145"/>
      <c r="BO103" s="145"/>
      <c r="BP103" s="145"/>
      <c r="BQ103" s="145"/>
      <c r="BR103" s="145"/>
      <c r="BS103" s="145"/>
      <c r="BT103" s="145"/>
      <c r="BU103" s="145"/>
      <c r="BV103" s="145"/>
      <c r="BW103" s="145"/>
      <c r="BX103" s="145"/>
      <c r="BY103" s="145"/>
      <c r="BZ103" s="145"/>
      <c r="CA103" s="145"/>
      <c r="CB103" s="145"/>
      <c r="CC103" s="145"/>
      <c r="CD103" s="145"/>
      <c r="CE103" s="145"/>
      <c r="CF103" s="145"/>
      <c r="CG103" s="145"/>
      <c r="CH103" s="145"/>
      <c r="CI103" s="145"/>
      <c r="CJ103" s="145"/>
      <c r="CK103" s="145"/>
    </row>
    <row r="104" spans="1:89" ht="12" customHeight="1" x14ac:dyDescent="0.25">
      <c r="A104" s="138" t="s">
        <v>168</v>
      </c>
      <c r="B104" s="48" t="s">
        <v>3</v>
      </c>
      <c r="C104" s="8">
        <v>2</v>
      </c>
      <c r="D104" s="12" t="s">
        <v>406</v>
      </c>
      <c r="E104" s="13" t="s">
        <v>87</v>
      </c>
      <c r="F104" s="121">
        <v>1</v>
      </c>
      <c r="G104" s="170" t="s">
        <v>88</v>
      </c>
      <c r="H104" s="170" t="s">
        <v>89</v>
      </c>
      <c r="I104" s="14"/>
      <c r="J104" s="8"/>
      <c r="K104" s="53"/>
      <c r="L104" s="1"/>
      <c r="M104" s="8"/>
      <c r="N104" s="8"/>
      <c r="O104" s="8"/>
      <c r="P104" s="143"/>
      <c r="Q104" s="58"/>
      <c r="R104" s="59"/>
      <c r="S104" s="12"/>
      <c r="T104" s="21"/>
      <c r="V104" s="144"/>
      <c r="X104" s="145"/>
      <c r="Y104" s="145"/>
      <c r="Z104" s="145"/>
      <c r="AA104" s="145"/>
      <c r="AB104" s="144">
        <f>V104*0.3</f>
        <v>0</v>
      </c>
      <c r="AC104" s="144" t="e">
        <f>#REF!*0.3</f>
        <v>#REF!</v>
      </c>
      <c r="AD104" s="144">
        <f>V104*0.7</f>
        <v>0</v>
      </c>
      <c r="AE104" s="144" t="e">
        <f>#REF!*0.7</f>
        <v>#REF!</v>
      </c>
      <c r="AF104" s="145"/>
      <c r="AG104" s="145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145"/>
      <c r="BN104" s="145"/>
      <c r="BO104" s="145"/>
      <c r="BP104" s="145"/>
      <c r="BQ104" s="145"/>
      <c r="BR104" s="145"/>
      <c r="BS104" s="145"/>
      <c r="BT104" s="145"/>
      <c r="BU104" s="145"/>
      <c r="BV104" s="145"/>
      <c r="BW104" s="145"/>
      <c r="BX104" s="145"/>
      <c r="BY104" s="145"/>
      <c r="BZ104" s="145"/>
      <c r="CA104" s="145"/>
      <c r="CB104" s="145"/>
      <c r="CC104" s="145"/>
      <c r="CD104" s="145"/>
      <c r="CE104" s="145"/>
      <c r="CF104" s="145"/>
      <c r="CG104" s="145"/>
      <c r="CH104" s="145"/>
      <c r="CI104" s="145"/>
      <c r="CJ104" s="145"/>
      <c r="CK104" s="145"/>
    </row>
    <row r="105" spans="1:89" ht="13.15" customHeight="1" x14ac:dyDescent="0.25">
      <c r="A105" s="138" t="s">
        <v>168</v>
      </c>
      <c r="B105" s="48" t="s">
        <v>3</v>
      </c>
      <c r="C105" s="8">
        <v>3</v>
      </c>
      <c r="D105" s="10" t="s">
        <v>210</v>
      </c>
      <c r="E105" s="9" t="s">
        <v>175</v>
      </c>
      <c r="F105" s="124">
        <v>0</v>
      </c>
      <c r="G105" s="171" t="s">
        <v>176</v>
      </c>
      <c r="H105" s="171" t="s">
        <v>176</v>
      </c>
      <c r="I105" s="31"/>
      <c r="J105" s="29"/>
      <c r="K105" s="29"/>
      <c r="L105" s="31"/>
      <c r="M105" s="29"/>
      <c r="N105" s="29"/>
      <c r="O105" s="29"/>
      <c r="P105" s="143"/>
      <c r="Q105" s="58"/>
      <c r="R105" s="59"/>
      <c r="S105" s="12"/>
      <c r="T105" s="21"/>
      <c r="V105" s="144"/>
      <c r="X105" s="145"/>
      <c r="Y105" s="145"/>
      <c r="Z105" s="145"/>
      <c r="AA105" s="145"/>
      <c r="AB105" s="144"/>
      <c r="AC105" s="144"/>
      <c r="AD105" s="145"/>
      <c r="AE105" s="145"/>
      <c r="AF105" s="144"/>
      <c r="AG105" s="144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  <c r="BO105" s="145"/>
      <c r="BP105" s="145"/>
      <c r="BQ105" s="145"/>
      <c r="BR105" s="145"/>
      <c r="BS105" s="145"/>
      <c r="BT105" s="145"/>
      <c r="BU105" s="145"/>
      <c r="BV105" s="145"/>
      <c r="BW105" s="145"/>
      <c r="BX105" s="145"/>
      <c r="BY105" s="145"/>
      <c r="BZ105" s="145"/>
      <c r="CA105" s="145"/>
      <c r="CB105" s="145"/>
      <c r="CC105" s="145"/>
      <c r="CD105" s="145"/>
      <c r="CE105" s="145"/>
      <c r="CF105" s="145"/>
      <c r="CG105" s="145"/>
      <c r="CH105" s="145"/>
      <c r="CI105" s="145"/>
      <c r="CJ105" s="145"/>
      <c r="CK105" s="145"/>
    </row>
    <row r="106" spans="1:89" ht="14.45" customHeight="1" x14ac:dyDescent="0.25">
      <c r="A106" s="138" t="s">
        <v>168</v>
      </c>
      <c r="B106" s="48" t="s">
        <v>3</v>
      </c>
      <c r="C106" s="86">
        <v>4</v>
      </c>
      <c r="D106" s="10" t="s">
        <v>402</v>
      </c>
      <c r="E106" s="9" t="s">
        <v>177</v>
      </c>
      <c r="F106" s="124">
        <v>0</v>
      </c>
      <c r="G106" s="171" t="s">
        <v>209</v>
      </c>
      <c r="H106" s="171" t="s">
        <v>209</v>
      </c>
      <c r="I106" s="31"/>
      <c r="J106" s="29"/>
      <c r="K106" s="52"/>
      <c r="L106" s="31"/>
      <c r="M106" s="29"/>
      <c r="N106" s="29"/>
      <c r="O106" s="29"/>
      <c r="P106" s="143"/>
      <c r="Q106" s="58"/>
      <c r="R106" s="59"/>
      <c r="S106" s="12"/>
      <c r="T106" s="21"/>
      <c r="V106" s="144"/>
      <c r="X106" s="145"/>
      <c r="Y106" s="145"/>
      <c r="Z106" s="145"/>
      <c r="AA106" s="145"/>
      <c r="AB106" s="144"/>
      <c r="AC106" s="144"/>
      <c r="AD106" s="145"/>
      <c r="AE106" s="145"/>
      <c r="AF106" s="144"/>
      <c r="AG106" s="144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  <c r="BM106" s="145"/>
      <c r="BN106" s="145"/>
      <c r="BO106" s="145"/>
      <c r="BP106" s="145"/>
      <c r="BQ106" s="145"/>
      <c r="BR106" s="145"/>
      <c r="BS106" s="145"/>
      <c r="BT106" s="145"/>
      <c r="BU106" s="145"/>
      <c r="BV106" s="145"/>
      <c r="BW106" s="145"/>
      <c r="BX106" s="145"/>
      <c r="BY106" s="145"/>
      <c r="BZ106" s="145"/>
      <c r="CA106" s="145"/>
      <c r="CB106" s="145"/>
      <c r="CC106" s="145"/>
      <c r="CD106" s="145"/>
      <c r="CE106" s="145"/>
      <c r="CF106" s="145"/>
      <c r="CG106" s="145"/>
      <c r="CH106" s="145"/>
      <c r="CI106" s="145"/>
      <c r="CJ106" s="145"/>
      <c r="CK106" s="145"/>
    </row>
    <row r="107" spans="1:89" ht="12.75" customHeight="1" x14ac:dyDescent="0.25">
      <c r="A107" s="138" t="s">
        <v>168</v>
      </c>
      <c r="B107" s="48" t="s">
        <v>3</v>
      </c>
      <c r="C107" s="8">
        <v>5</v>
      </c>
      <c r="D107" s="10" t="s">
        <v>211</v>
      </c>
      <c r="E107" s="151" t="s">
        <v>178</v>
      </c>
      <c r="F107" s="124">
        <v>0</v>
      </c>
      <c r="G107" s="171" t="s">
        <v>174</v>
      </c>
      <c r="H107" s="171" t="s">
        <v>174</v>
      </c>
      <c r="I107" s="31"/>
      <c r="J107" s="29"/>
      <c r="K107" s="29"/>
      <c r="L107" s="31"/>
      <c r="M107" s="29"/>
      <c r="N107" s="29"/>
      <c r="O107" s="29"/>
      <c r="P107" s="143"/>
      <c r="Q107" s="58"/>
      <c r="R107" s="59"/>
      <c r="S107" s="12"/>
      <c r="T107" s="21"/>
      <c r="V107" s="144"/>
      <c r="X107" s="145"/>
      <c r="Y107" s="145"/>
      <c r="Z107" s="145"/>
      <c r="AA107" s="145"/>
      <c r="AB107" s="144"/>
      <c r="AC107" s="144"/>
      <c r="AD107" s="145"/>
      <c r="AE107" s="145"/>
      <c r="AF107" s="144"/>
      <c r="AG107" s="144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  <c r="BJ107" s="145"/>
      <c r="BK107" s="145"/>
      <c r="BL107" s="145"/>
      <c r="BM107" s="145"/>
      <c r="BN107" s="145"/>
      <c r="BO107" s="145"/>
      <c r="BP107" s="145"/>
      <c r="BQ107" s="145"/>
      <c r="BR107" s="145"/>
      <c r="BS107" s="145"/>
      <c r="BT107" s="145"/>
      <c r="BU107" s="145"/>
      <c r="BV107" s="145"/>
      <c r="BW107" s="145"/>
      <c r="BX107" s="145"/>
      <c r="BY107" s="145"/>
      <c r="BZ107" s="145"/>
      <c r="CA107" s="145"/>
      <c r="CB107" s="145"/>
      <c r="CC107" s="145"/>
      <c r="CD107" s="145"/>
      <c r="CE107" s="145"/>
      <c r="CF107" s="145"/>
      <c r="CG107" s="145"/>
      <c r="CH107" s="145"/>
      <c r="CI107" s="145"/>
      <c r="CJ107" s="145"/>
      <c r="CK107" s="145"/>
    </row>
    <row r="108" spans="1:89" ht="12" customHeight="1" x14ac:dyDescent="0.2">
      <c r="A108" s="138" t="s">
        <v>168</v>
      </c>
      <c r="B108" s="48" t="s">
        <v>3</v>
      </c>
      <c r="C108" s="8">
        <v>6</v>
      </c>
      <c r="D108" s="9" t="s">
        <v>83</v>
      </c>
      <c r="E108" s="9" t="s">
        <v>84</v>
      </c>
      <c r="F108" s="124">
        <v>1</v>
      </c>
      <c r="G108" s="169" t="s">
        <v>5</v>
      </c>
      <c r="H108" s="169" t="s">
        <v>85</v>
      </c>
      <c r="J108" s="8"/>
      <c r="K108" s="53"/>
      <c r="L108" s="31"/>
      <c r="M108" s="29"/>
      <c r="N108" s="29"/>
      <c r="O108" s="29"/>
      <c r="P108" s="143"/>
      <c r="Q108" s="58"/>
      <c r="R108" s="59"/>
      <c r="S108" s="25"/>
      <c r="T108" s="21"/>
      <c r="V108" s="144"/>
      <c r="X108" s="145"/>
      <c r="Y108" s="145"/>
      <c r="Z108" s="144"/>
      <c r="AA108" s="144"/>
      <c r="AB108" s="144">
        <f>V108*0.3</f>
        <v>0</v>
      </c>
      <c r="AC108" s="144" t="e">
        <f>#REF!*0.3</f>
        <v>#REF!</v>
      </c>
      <c r="AD108" s="144">
        <f>V108*0.7</f>
        <v>0</v>
      </c>
      <c r="AE108" s="144" t="e">
        <f>#REF!*0.7</f>
        <v>#REF!</v>
      </c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  <c r="BI108" s="145"/>
      <c r="BJ108" s="145"/>
      <c r="BK108" s="145"/>
      <c r="BL108" s="145"/>
      <c r="BM108" s="145"/>
      <c r="BN108" s="145"/>
      <c r="BO108" s="145"/>
      <c r="BP108" s="145"/>
      <c r="BQ108" s="145"/>
      <c r="BR108" s="145"/>
      <c r="BS108" s="145"/>
      <c r="BT108" s="145"/>
      <c r="BU108" s="145"/>
      <c r="BV108" s="145"/>
      <c r="BW108" s="145"/>
      <c r="BX108" s="145"/>
      <c r="BY108" s="145"/>
      <c r="BZ108" s="145"/>
      <c r="CA108" s="145"/>
      <c r="CB108" s="145"/>
      <c r="CC108" s="145"/>
      <c r="CD108" s="145"/>
      <c r="CE108" s="145"/>
      <c r="CF108" s="145"/>
      <c r="CG108" s="145"/>
      <c r="CH108" s="145"/>
      <c r="CI108" s="145"/>
      <c r="CJ108" s="145"/>
      <c r="CK108" s="145"/>
    </row>
    <row r="109" spans="1:89" ht="12" customHeight="1" x14ac:dyDescent="0.25">
      <c r="A109" s="138" t="s">
        <v>168</v>
      </c>
      <c r="B109" s="48" t="s">
        <v>3</v>
      </c>
      <c r="C109" s="86">
        <v>7</v>
      </c>
      <c r="D109" s="9" t="s">
        <v>83</v>
      </c>
      <c r="E109" s="10" t="s">
        <v>412</v>
      </c>
      <c r="F109" s="124">
        <v>0</v>
      </c>
      <c r="G109" s="169" t="s">
        <v>5</v>
      </c>
      <c r="H109" s="169" t="s">
        <v>85</v>
      </c>
      <c r="J109" s="8"/>
      <c r="K109" s="53"/>
      <c r="L109" s="31"/>
      <c r="M109" s="29"/>
      <c r="N109" s="29"/>
      <c r="O109" s="29"/>
      <c r="P109" s="143"/>
      <c r="Q109" s="58"/>
      <c r="R109" s="59"/>
      <c r="S109" s="12"/>
      <c r="T109" s="21"/>
      <c r="V109" s="144"/>
      <c r="X109" s="145"/>
      <c r="Y109" s="145"/>
      <c r="Z109" s="145"/>
      <c r="AA109" s="145"/>
      <c r="AB109" s="144">
        <f>V109*0.3</f>
        <v>0</v>
      </c>
      <c r="AC109" s="144" t="e">
        <f>#REF!*0.3</f>
        <v>#REF!</v>
      </c>
      <c r="AD109" s="144">
        <f>V109*0.7</f>
        <v>0</v>
      </c>
      <c r="AE109" s="144" t="e">
        <f>#REF!*0.7</f>
        <v>#REF!</v>
      </c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  <c r="BI109" s="145"/>
      <c r="BJ109" s="145"/>
      <c r="BK109" s="145"/>
      <c r="BL109" s="145"/>
      <c r="BM109" s="145"/>
      <c r="BN109" s="145"/>
      <c r="BO109" s="145"/>
      <c r="BP109" s="145"/>
      <c r="BQ109" s="145"/>
      <c r="BR109" s="145"/>
      <c r="BS109" s="145"/>
      <c r="BT109" s="145"/>
      <c r="BU109" s="145"/>
      <c r="BV109" s="145"/>
      <c r="BW109" s="145"/>
      <c r="BX109" s="145"/>
      <c r="BY109" s="145"/>
      <c r="BZ109" s="145"/>
      <c r="CA109" s="145"/>
      <c r="CB109" s="145"/>
      <c r="CC109" s="145"/>
      <c r="CD109" s="145"/>
      <c r="CE109" s="145"/>
      <c r="CF109" s="145"/>
      <c r="CG109" s="145"/>
      <c r="CH109" s="145"/>
      <c r="CI109" s="145"/>
      <c r="CJ109" s="145"/>
      <c r="CK109" s="145"/>
    </row>
    <row r="110" spans="1:89" ht="12" customHeight="1" x14ac:dyDescent="0.25">
      <c r="A110" s="138" t="s">
        <v>168</v>
      </c>
      <c r="B110" s="48" t="s">
        <v>3</v>
      </c>
      <c r="C110" s="8">
        <v>8</v>
      </c>
      <c r="D110" s="51" t="s">
        <v>83</v>
      </c>
      <c r="E110" s="9" t="s">
        <v>413</v>
      </c>
      <c r="F110" s="115">
        <v>0</v>
      </c>
      <c r="G110" s="169" t="s">
        <v>5</v>
      </c>
      <c r="H110" s="169" t="s">
        <v>5</v>
      </c>
      <c r="J110" s="8"/>
      <c r="K110" s="53"/>
      <c r="L110" s="31"/>
      <c r="M110" s="29"/>
      <c r="N110" s="29"/>
      <c r="O110" s="29"/>
      <c r="P110" s="143"/>
      <c r="Q110" s="58"/>
      <c r="R110" s="59"/>
      <c r="S110" s="12"/>
      <c r="T110" s="21"/>
      <c r="V110" s="144"/>
      <c r="X110" s="145"/>
      <c r="Y110" s="145"/>
      <c r="Z110" s="145"/>
      <c r="AA110" s="145"/>
      <c r="AB110" s="144">
        <f>V110*0.3</f>
        <v>0</v>
      </c>
      <c r="AC110" s="144" t="e">
        <f>#REF!*0.3</f>
        <v>#REF!</v>
      </c>
      <c r="AD110" s="144"/>
      <c r="AE110" s="144"/>
      <c r="AF110" s="144"/>
      <c r="AG110" s="144"/>
      <c r="AH110" s="144">
        <f>V110*0.7</f>
        <v>0</v>
      </c>
      <c r="AI110" s="144" t="e">
        <f>#REF!*0.7</f>
        <v>#REF!</v>
      </c>
      <c r="AJ110" s="144"/>
      <c r="AK110" s="144"/>
      <c r="AL110" s="144"/>
      <c r="AM110" s="144"/>
      <c r="AN110" s="144"/>
      <c r="AO110" s="144"/>
      <c r="AP110" s="144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  <c r="BM110" s="145"/>
      <c r="BN110" s="145"/>
      <c r="BO110" s="145"/>
      <c r="BP110" s="145"/>
      <c r="BQ110" s="145"/>
      <c r="BR110" s="145"/>
      <c r="BS110" s="145"/>
      <c r="BT110" s="145"/>
      <c r="BU110" s="145"/>
      <c r="BV110" s="145"/>
      <c r="BW110" s="145"/>
      <c r="BX110" s="145"/>
      <c r="BY110" s="145"/>
      <c r="BZ110" s="145"/>
      <c r="CA110" s="145"/>
      <c r="CB110" s="145"/>
      <c r="CC110" s="145"/>
      <c r="CD110" s="145"/>
      <c r="CE110" s="145"/>
      <c r="CF110" s="145"/>
      <c r="CG110" s="145"/>
      <c r="CH110" s="145"/>
      <c r="CI110" s="145"/>
      <c r="CJ110" s="145"/>
      <c r="CK110" s="145"/>
    </row>
    <row r="111" spans="1:89" x14ac:dyDescent="0.25">
      <c r="F111" s="47">
        <f>SUM(F103:F110)</f>
        <v>3</v>
      </c>
      <c r="J111" s="31"/>
      <c r="K111" s="31"/>
      <c r="L111" s="31"/>
      <c r="M111" s="31"/>
      <c r="N111" s="31"/>
      <c r="O111" s="31"/>
      <c r="Q111" s="56"/>
      <c r="R111" s="57"/>
      <c r="V111" s="147"/>
    </row>
    <row r="112" spans="1:89" x14ac:dyDescent="0.25">
      <c r="J112" s="31"/>
      <c r="K112" s="31"/>
      <c r="L112" s="31"/>
      <c r="M112" s="31"/>
      <c r="N112" s="31"/>
      <c r="O112" s="31"/>
      <c r="Q112" s="56"/>
      <c r="R112" s="57"/>
      <c r="V112" s="147"/>
    </row>
    <row r="113" spans="1:89" x14ac:dyDescent="0.25">
      <c r="A113" s="109" t="s">
        <v>227</v>
      </c>
      <c r="B113" s="95" t="s">
        <v>3</v>
      </c>
      <c r="C113" s="91" t="s">
        <v>1</v>
      </c>
      <c r="D113" s="112" t="s">
        <v>90</v>
      </c>
      <c r="E113" s="113"/>
      <c r="F113" s="93" t="s">
        <v>2</v>
      </c>
      <c r="G113" s="173"/>
      <c r="H113" s="174"/>
      <c r="I113" s="14"/>
      <c r="J113" s="103"/>
      <c r="K113" s="104"/>
      <c r="L113" s="1"/>
      <c r="M113" s="102"/>
      <c r="N113" s="91"/>
      <c r="O113" s="91"/>
      <c r="P113" s="142"/>
      <c r="Q113" s="80"/>
      <c r="R113" s="81"/>
      <c r="S113" s="82"/>
      <c r="T113" s="83"/>
      <c r="V113" s="148"/>
      <c r="X113" s="149"/>
      <c r="Y113" s="149"/>
      <c r="Z113" s="149"/>
      <c r="AA113" s="149"/>
      <c r="AB113" s="144"/>
      <c r="AC113" s="144"/>
      <c r="AD113" s="144"/>
      <c r="AE113" s="144"/>
      <c r="AF113" s="149"/>
      <c r="AG113" s="149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  <c r="BI113" s="149"/>
      <c r="BJ113" s="149"/>
      <c r="BK113" s="149"/>
      <c r="BL113" s="149"/>
      <c r="BM113" s="149"/>
      <c r="BN113" s="149"/>
      <c r="BO113" s="149"/>
      <c r="BP113" s="149"/>
      <c r="BQ113" s="149"/>
      <c r="BR113" s="149"/>
      <c r="BS113" s="149"/>
      <c r="BT113" s="149"/>
      <c r="BU113" s="149"/>
      <c r="BV113" s="149"/>
      <c r="BW113" s="149"/>
      <c r="BX113" s="149"/>
      <c r="BY113" s="149"/>
      <c r="BZ113" s="149"/>
      <c r="CA113" s="149"/>
      <c r="CB113" s="149"/>
      <c r="CC113" s="149"/>
      <c r="CD113" s="149"/>
      <c r="CE113" s="149"/>
      <c r="CF113" s="149"/>
      <c r="CG113" s="149"/>
      <c r="CH113" s="149"/>
      <c r="CI113" s="149"/>
      <c r="CJ113" s="149"/>
      <c r="CK113" s="149"/>
    </row>
    <row r="114" spans="1:89" ht="13.15" customHeight="1" x14ac:dyDescent="0.25">
      <c r="A114" s="138" t="s">
        <v>90</v>
      </c>
      <c r="B114" s="48" t="s">
        <v>3</v>
      </c>
      <c r="C114" s="26">
        <v>1</v>
      </c>
      <c r="D114" s="9" t="s">
        <v>213</v>
      </c>
      <c r="E114" s="9" t="s">
        <v>353</v>
      </c>
      <c r="F114" s="117">
        <v>10</v>
      </c>
      <c r="G114" s="169" t="s">
        <v>91</v>
      </c>
      <c r="H114" s="169" t="s">
        <v>92</v>
      </c>
      <c r="J114" s="29"/>
      <c r="K114" s="29"/>
      <c r="L114" s="31"/>
      <c r="M114" s="29"/>
      <c r="N114" s="29"/>
      <c r="O114" s="29"/>
      <c r="P114" s="143"/>
      <c r="Q114" s="58"/>
      <c r="R114" s="59"/>
      <c r="S114" s="12"/>
      <c r="T114" s="21"/>
      <c r="V114" s="144"/>
      <c r="X114" s="145"/>
      <c r="Y114" s="145"/>
      <c r="Z114" s="144"/>
      <c r="AA114" s="144"/>
      <c r="AB114" s="144">
        <f>V114*0.3</f>
        <v>0</v>
      </c>
      <c r="AC114" s="144" t="e">
        <f>#REF!*0.3</f>
        <v>#REF!</v>
      </c>
      <c r="AD114" s="144"/>
      <c r="AE114" s="144"/>
      <c r="AF114" s="144"/>
      <c r="AG114" s="144"/>
      <c r="AH114" s="144">
        <f>V114*0.7</f>
        <v>0</v>
      </c>
      <c r="AI114" s="144" t="e">
        <f>#REF!*0.7</f>
        <v>#REF!</v>
      </c>
      <c r="AJ114" s="144"/>
      <c r="AK114" s="144"/>
      <c r="AL114" s="144"/>
      <c r="AM114" s="144"/>
      <c r="AN114" s="144"/>
      <c r="AO114" s="144"/>
      <c r="AP114" s="144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  <c r="BI114" s="145"/>
      <c r="BJ114" s="145"/>
      <c r="BK114" s="145"/>
      <c r="BL114" s="145"/>
      <c r="BM114" s="145"/>
      <c r="BN114" s="145"/>
      <c r="BO114" s="145"/>
      <c r="BP114" s="145"/>
      <c r="BQ114" s="145"/>
      <c r="BR114" s="145"/>
      <c r="BS114" s="145"/>
      <c r="BT114" s="145"/>
      <c r="BU114" s="145"/>
      <c r="BV114" s="145"/>
      <c r="BW114" s="145"/>
      <c r="BX114" s="145"/>
      <c r="BY114" s="145"/>
      <c r="BZ114" s="145"/>
      <c r="CA114" s="145"/>
      <c r="CB114" s="145"/>
      <c r="CC114" s="145"/>
      <c r="CD114" s="145"/>
      <c r="CE114" s="145"/>
      <c r="CF114" s="145"/>
      <c r="CG114" s="145"/>
      <c r="CH114" s="145"/>
      <c r="CI114" s="145"/>
      <c r="CJ114" s="145"/>
      <c r="CK114" s="145"/>
    </row>
    <row r="115" spans="1:89" ht="13.15" customHeight="1" x14ac:dyDescent="0.25">
      <c r="A115" s="138" t="s">
        <v>90</v>
      </c>
      <c r="B115" s="48" t="s">
        <v>3</v>
      </c>
      <c r="C115" s="8">
        <v>2</v>
      </c>
      <c r="D115" s="27" t="s">
        <v>364</v>
      </c>
      <c r="E115" s="9" t="s">
        <v>404</v>
      </c>
      <c r="F115" s="115">
        <v>4</v>
      </c>
      <c r="G115" s="170"/>
      <c r="H115" s="170"/>
      <c r="I115" s="14"/>
      <c r="J115" s="29"/>
      <c r="K115" s="29"/>
      <c r="L115" s="1"/>
      <c r="M115" s="8"/>
      <c r="N115" s="8"/>
      <c r="O115" s="8"/>
      <c r="P115" s="143"/>
      <c r="Q115" s="58"/>
      <c r="R115" s="59"/>
      <c r="S115" s="12"/>
      <c r="T115" s="21"/>
      <c r="V115" s="144"/>
      <c r="X115" s="145"/>
      <c r="Y115" s="145"/>
      <c r="Z115" s="144"/>
      <c r="AA115" s="144"/>
      <c r="AB115" s="144"/>
      <c r="AC115" s="144"/>
      <c r="AD115" s="144"/>
      <c r="AE115" s="144"/>
      <c r="AF115" s="145"/>
      <c r="AG115" s="145"/>
      <c r="AH115" s="144"/>
      <c r="AI115" s="144"/>
      <c r="AJ115" s="144"/>
      <c r="AK115" s="144"/>
      <c r="AL115" s="144"/>
      <c r="AM115" s="144"/>
      <c r="AN115" s="144"/>
      <c r="AO115" s="144"/>
      <c r="AP115" s="144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  <c r="BI115" s="145"/>
      <c r="BJ115" s="145"/>
      <c r="BK115" s="145"/>
      <c r="BL115" s="145"/>
      <c r="BM115" s="145"/>
      <c r="BN115" s="145"/>
      <c r="BO115" s="145"/>
      <c r="BP115" s="145"/>
      <c r="BQ115" s="145"/>
      <c r="BR115" s="145"/>
      <c r="BS115" s="145"/>
      <c r="BT115" s="145"/>
      <c r="BU115" s="145"/>
      <c r="BV115" s="145"/>
      <c r="BW115" s="145"/>
      <c r="BX115" s="145"/>
      <c r="BY115" s="145"/>
      <c r="BZ115" s="145"/>
      <c r="CA115" s="145"/>
      <c r="CB115" s="145"/>
      <c r="CC115" s="145"/>
      <c r="CD115" s="145"/>
      <c r="CE115" s="145"/>
      <c r="CF115" s="145"/>
      <c r="CG115" s="145"/>
      <c r="CH115" s="145"/>
      <c r="CI115" s="145"/>
      <c r="CJ115" s="145"/>
      <c r="CK115" s="145"/>
    </row>
    <row r="116" spans="1:89" ht="13.15" customHeight="1" x14ac:dyDescent="0.25">
      <c r="A116" s="138" t="s">
        <v>90</v>
      </c>
      <c r="B116" s="48" t="s">
        <v>3</v>
      </c>
      <c r="C116" s="26">
        <v>3</v>
      </c>
      <c r="D116" s="27" t="s">
        <v>364</v>
      </c>
      <c r="E116" s="87" t="s">
        <v>214</v>
      </c>
      <c r="F116" s="117">
        <v>0</v>
      </c>
      <c r="G116" s="170" t="s">
        <v>99</v>
      </c>
      <c r="H116" s="170" t="s">
        <v>99</v>
      </c>
      <c r="J116" s="29"/>
      <c r="K116" s="29"/>
      <c r="L116" s="31"/>
      <c r="M116" s="29"/>
      <c r="N116" s="29"/>
      <c r="O116" s="29"/>
      <c r="P116" s="143"/>
      <c r="Q116" s="58"/>
      <c r="R116" s="59"/>
      <c r="S116" s="12"/>
      <c r="T116" s="21"/>
      <c r="V116" s="144"/>
      <c r="X116" s="145"/>
      <c r="Y116" s="145"/>
      <c r="Z116" s="144"/>
      <c r="AA116" s="144"/>
      <c r="AB116" s="144">
        <f>V116*0.3</f>
        <v>0</v>
      </c>
      <c r="AC116" s="144" t="e">
        <f>#REF!*0.3</f>
        <v>#REF!</v>
      </c>
      <c r="AD116" s="144">
        <f>V116*0.7</f>
        <v>0</v>
      </c>
      <c r="AE116" s="144" t="e">
        <f>#REF!*0.7</f>
        <v>#REF!</v>
      </c>
      <c r="AF116" s="145"/>
      <c r="AG116" s="145"/>
      <c r="AH116" s="144"/>
      <c r="AI116" s="144"/>
      <c r="AJ116" s="144"/>
      <c r="AK116" s="144"/>
      <c r="AL116" s="144"/>
      <c r="AM116" s="144"/>
      <c r="AN116" s="144"/>
      <c r="AO116" s="144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  <c r="BM116" s="145"/>
      <c r="BN116" s="145"/>
      <c r="BO116" s="145"/>
      <c r="BP116" s="145"/>
      <c r="BQ116" s="145"/>
      <c r="BR116" s="145"/>
      <c r="BS116" s="145"/>
      <c r="BT116" s="145"/>
      <c r="BU116" s="145"/>
      <c r="BV116" s="145"/>
      <c r="BW116" s="145"/>
      <c r="BX116" s="145"/>
      <c r="BY116" s="145"/>
      <c r="BZ116" s="145"/>
      <c r="CA116" s="145"/>
      <c r="CB116" s="145"/>
      <c r="CC116" s="145"/>
      <c r="CD116" s="145"/>
      <c r="CE116" s="145"/>
      <c r="CF116" s="145"/>
      <c r="CG116" s="145"/>
      <c r="CH116" s="145"/>
      <c r="CI116" s="145"/>
      <c r="CJ116" s="145"/>
      <c r="CK116" s="145"/>
    </row>
    <row r="117" spans="1:89" ht="13.15" customHeight="1" x14ac:dyDescent="0.25">
      <c r="A117" s="138" t="s">
        <v>90</v>
      </c>
      <c r="B117" s="48" t="s">
        <v>3</v>
      </c>
      <c r="C117" s="26">
        <v>4</v>
      </c>
      <c r="D117" s="27" t="s">
        <v>364</v>
      </c>
      <c r="E117" s="132" t="s">
        <v>215</v>
      </c>
      <c r="F117" s="121">
        <v>1</v>
      </c>
      <c r="G117" s="170" t="s">
        <v>99</v>
      </c>
      <c r="H117" s="170" t="s">
        <v>99</v>
      </c>
      <c r="I117" s="14"/>
      <c r="J117" s="29"/>
      <c r="K117" s="29"/>
      <c r="L117" s="1"/>
      <c r="M117" s="8"/>
      <c r="N117" s="8"/>
      <c r="O117" s="8"/>
      <c r="P117" s="143"/>
      <c r="Q117" s="58"/>
      <c r="R117" s="59"/>
      <c r="S117" s="50"/>
      <c r="T117" s="21"/>
      <c r="V117" s="144"/>
      <c r="X117" s="145"/>
      <c r="Y117" s="145"/>
      <c r="Z117" s="145"/>
      <c r="AA117" s="145"/>
      <c r="AB117" s="144">
        <f>V117*0.3</f>
        <v>0</v>
      </c>
      <c r="AC117" s="144" t="e">
        <f>#REF!*0.3</f>
        <v>#REF!</v>
      </c>
      <c r="AD117" s="144"/>
      <c r="AE117" s="144"/>
      <c r="AF117" s="145"/>
      <c r="AG117" s="145"/>
      <c r="AH117" s="144">
        <f>V117*0.7</f>
        <v>0</v>
      </c>
      <c r="AI117" s="144" t="e">
        <f>#REF!*0.7</f>
        <v>#REF!</v>
      </c>
      <c r="AJ117" s="144"/>
      <c r="AK117" s="144"/>
      <c r="AL117" s="144"/>
      <c r="AM117" s="144"/>
      <c r="AN117" s="144"/>
      <c r="AO117" s="144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  <c r="BI117" s="145"/>
      <c r="BJ117" s="145"/>
      <c r="BK117" s="145"/>
      <c r="BL117" s="145"/>
      <c r="BM117" s="145"/>
      <c r="BN117" s="145"/>
      <c r="BO117" s="145"/>
      <c r="BP117" s="145"/>
      <c r="BQ117" s="145"/>
      <c r="BR117" s="145"/>
      <c r="BS117" s="145"/>
      <c r="BT117" s="145"/>
      <c r="BU117" s="145"/>
      <c r="BV117" s="145"/>
      <c r="BW117" s="145"/>
      <c r="BX117" s="145"/>
      <c r="BY117" s="145"/>
      <c r="BZ117" s="145"/>
      <c r="CA117" s="145"/>
      <c r="CB117" s="145"/>
      <c r="CC117" s="145"/>
      <c r="CD117" s="145"/>
      <c r="CE117" s="145"/>
      <c r="CF117" s="145"/>
      <c r="CG117" s="145"/>
      <c r="CH117" s="145"/>
      <c r="CI117" s="145"/>
      <c r="CJ117" s="145"/>
      <c r="CK117" s="145"/>
    </row>
    <row r="118" spans="1:89" ht="13.15" customHeight="1" x14ac:dyDescent="0.25">
      <c r="A118" s="138" t="s">
        <v>90</v>
      </c>
      <c r="B118" s="48" t="s">
        <v>3</v>
      </c>
      <c r="C118" s="8">
        <v>5</v>
      </c>
      <c r="D118" s="27" t="s">
        <v>364</v>
      </c>
      <c r="E118" s="28" t="s">
        <v>405</v>
      </c>
      <c r="F118" s="121">
        <v>1</v>
      </c>
      <c r="G118" s="170"/>
      <c r="H118" s="170"/>
      <c r="I118" s="14"/>
      <c r="J118" s="29"/>
      <c r="K118" s="29"/>
      <c r="L118" s="1"/>
      <c r="M118" s="8"/>
      <c r="N118" s="8"/>
      <c r="O118" s="8"/>
      <c r="P118" s="143"/>
      <c r="Q118" s="58"/>
      <c r="R118" s="59"/>
      <c r="S118" s="50"/>
      <c r="T118" s="21"/>
      <c r="V118" s="144"/>
      <c r="X118" s="145"/>
      <c r="Y118" s="145"/>
      <c r="Z118" s="145"/>
      <c r="AA118" s="145"/>
      <c r="AB118" s="144"/>
      <c r="AC118" s="144"/>
      <c r="AD118" s="144"/>
      <c r="AE118" s="144"/>
      <c r="AF118" s="145"/>
      <c r="AG118" s="145"/>
      <c r="AH118" s="144"/>
      <c r="AI118" s="144"/>
      <c r="AJ118" s="144"/>
      <c r="AK118" s="144"/>
      <c r="AL118" s="144"/>
      <c r="AM118" s="144"/>
      <c r="AN118" s="144"/>
      <c r="AO118" s="144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  <c r="BI118" s="145"/>
      <c r="BJ118" s="145"/>
      <c r="BK118" s="145"/>
      <c r="BL118" s="145"/>
      <c r="BM118" s="145"/>
      <c r="BN118" s="145"/>
      <c r="BO118" s="145"/>
      <c r="BP118" s="145"/>
      <c r="BQ118" s="145"/>
      <c r="BR118" s="145"/>
      <c r="BS118" s="145"/>
      <c r="BT118" s="145"/>
      <c r="BU118" s="145"/>
      <c r="BV118" s="145"/>
      <c r="BW118" s="145"/>
      <c r="BX118" s="145"/>
      <c r="BY118" s="145"/>
      <c r="BZ118" s="145"/>
      <c r="CA118" s="145"/>
      <c r="CB118" s="145"/>
      <c r="CC118" s="145"/>
      <c r="CD118" s="145"/>
      <c r="CE118" s="145"/>
      <c r="CF118" s="145"/>
      <c r="CG118" s="145"/>
      <c r="CH118" s="145"/>
      <c r="CI118" s="145"/>
      <c r="CJ118" s="145"/>
      <c r="CK118" s="145"/>
    </row>
    <row r="119" spans="1:89" ht="13.15" customHeight="1" x14ac:dyDescent="0.25">
      <c r="A119" s="138" t="s">
        <v>90</v>
      </c>
      <c r="B119" s="48" t="s">
        <v>3</v>
      </c>
      <c r="C119" s="26">
        <v>6</v>
      </c>
      <c r="D119" s="27" t="s">
        <v>364</v>
      </c>
      <c r="E119" s="28" t="s">
        <v>216</v>
      </c>
      <c r="F119" s="121">
        <v>2</v>
      </c>
      <c r="G119" s="170" t="s">
        <v>99</v>
      </c>
      <c r="H119" s="169" t="s">
        <v>99</v>
      </c>
      <c r="J119" s="29"/>
      <c r="K119" s="29"/>
      <c r="L119" s="31"/>
      <c r="M119" s="29"/>
      <c r="N119" s="29"/>
      <c r="O119" s="29"/>
      <c r="P119" s="143"/>
      <c r="Q119" s="58"/>
      <c r="R119" s="59"/>
      <c r="S119" s="50"/>
      <c r="T119" s="21"/>
      <c r="V119" s="144"/>
      <c r="X119" s="145"/>
      <c r="Y119" s="145"/>
      <c r="Z119" s="145"/>
      <c r="AA119" s="145"/>
      <c r="AB119" s="144">
        <f>V119*0.3</f>
        <v>0</v>
      </c>
      <c r="AC119" s="144" t="e">
        <f>#REF!*0.3</f>
        <v>#REF!</v>
      </c>
      <c r="AD119" s="144"/>
      <c r="AE119" s="144"/>
      <c r="AF119" s="145"/>
      <c r="AG119" s="145"/>
      <c r="AH119" s="144">
        <f>V119*0.7</f>
        <v>0</v>
      </c>
      <c r="AI119" s="144" t="e">
        <f>#REF!*0.7</f>
        <v>#REF!</v>
      </c>
      <c r="AJ119" s="144"/>
      <c r="AK119" s="144"/>
      <c r="AL119" s="144"/>
      <c r="AM119" s="144"/>
      <c r="AN119" s="144"/>
      <c r="AO119" s="144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  <c r="BI119" s="145"/>
      <c r="BJ119" s="145"/>
      <c r="BK119" s="145"/>
      <c r="BL119" s="145"/>
      <c r="BM119" s="145"/>
      <c r="BN119" s="145"/>
      <c r="BO119" s="145"/>
      <c r="BP119" s="145"/>
      <c r="BQ119" s="145"/>
      <c r="BR119" s="145"/>
      <c r="BS119" s="145"/>
      <c r="BT119" s="145"/>
      <c r="BU119" s="145"/>
      <c r="BV119" s="145"/>
      <c r="BW119" s="145"/>
      <c r="BX119" s="145"/>
      <c r="BY119" s="145"/>
      <c r="BZ119" s="145"/>
      <c r="CA119" s="145"/>
      <c r="CB119" s="145"/>
      <c r="CC119" s="145"/>
      <c r="CD119" s="145"/>
      <c r="CE119" s="145"/>
      <c r="CF119" s="145"/>
      <c r="CG119" s="145"/>
      <c r="CH119" s="145"/>
      <c r="CI119" s="145"/>
      <c r="CJ119" s="145"/>
      <c r="CK119" s="145"/>
    </row>
    <row r="120" spans="1:89" ht="13.15" customHeight="1" x14ac:dyDescent="0.25">
      <c r="A120" s="138"/>
      <c r="C120" s="26">
        <v>7</v>
      </c>
      <c r="D120" s="12" t="s">
        <v>396</v>
      </c>
      <c r="E120" s="28" t="s">
        <v>397</v>
      </c>
      <c r="F120" s="121">
        <v>2</v>
      </c>
      <c r="G120" s="170"/>
      <c r="H120" s="169"/>
      <c r="J120" s="29"/>
      <c r="K120" s="29"/>
      <c r="L120" s="31"/>
      <c r="M120" s="29"/>
      <c r="N120" s="29"/>
      <c r="O120" s="29"/>
      <c r="P120" s="143"/>
      <c r="Q120" s="58"/>
      <c r="R120" s="59"/>
      <c r="S120" s="50"/>
      <c r="T120" s="21"/>
      <c r="V120" s="144"/>
      <c r="X120" s="145"/>
      <c r="Y120" s="145"/>
      <c r="Z120" s="145"/>
      <c r="AA120" s="145"/>
      <c r="AB120" s="144"/>
      <c r="AC120" s="144"/>
      <c r="AD120" s="144"/>
      <c r="AE120" s="144"/>
      <c r="AF120" s="145"/>
      <c r="AG120" s="145"/>
      <c r="AH120" s="144"/>
      <c r="AI120" s="144"/>
      <c r="AJ120" s="144"/>
      <c r="AK120" s="144"/>
      <c r="AL120" s="144"/>
      <c r="AM120" s="144"/>
      <c r="AN120" s="144"/>
      <c r="AO120" s="144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  <c r="BI120" s="145"/>
      <c r="BJ120" s="145"/>
      <c r="BK120" s="145"/>
      <c r="BL120" s="145"/>
      <c r="BM120" s="145"/>
      <c r="BN120" s="145"/>
      <c r="BO120" s="145"/>
      <c r="BP120" s="145"/>
      <c r="BQ120" s="145"/>
      <c r="BR120" s="145"/>
      <c r="BS120" s="145"/>
      <c r="BT120" s="145"/>
      <c r="BU120" s="145"/>
      <c r="BV120" s="145"/>
      <c r="BW120" s="145"/>
      <c r="BX120" s="145"/>
      <c r="BY120" s="145"/>
      <c r="BZ120" s="145"/>
      <c r="CA120" s="145"/>
      <c r="CB120" s="145"/>
      <c r="CC120" s="145"/>
      <c r="CD120" s="145"/>
      <c r="CE120" s="145"/>
      <c r="CF120" s="145"/>
      <c r="CG120" s="145"/>
      <c r="CH120" s="145"/>
      <c r="CI120" s="145"/>
      <c r="CJ120" s="145"/>
      <c r="CK120" s="145"/>
    </row>
    <row r="121" spans="1:89" ht="13.15" customHeight="1" x14ac:dyDescent="0.25">
      <c r="A121" s="138" t="s">
        <v>90</v>
      </c>
      <c r="B121" s="48" t="s">
        <v>3</v>
      </c>
      <c r="C121" s="8">
        <v>8</v>
      </c>
      <c r="D121" s="12" t="s">
        <v>363</v>
      </c>
      <c r="E121" s="12" t="s">
        <v>151</v>
      </c>
      <c r="F121" s="115">
        <v>7</v>
      </c>
      <c r="G121" s="170" t="s">
        <v>95</v>
      </c>
      <c r="H121" s="170" t="s">
        <v>189</v>
      </c>
      <c r="I121" s="14"/>
      <c r="J121" s="29"/>
      <c r="K121" s="29"/>
      <c r="L121" s="1"/>
      <c r="M121" s="8"/>
      <c r="N121" s="8"/>
      <c r="O121" s="8"/>
      <c r="P121" s="143"/>
      <c r="Q121" s="58"/>
      <c r="R121" s="59"/>
      <c r="S121" s="12"/>
      <c r="T121" s="21"/>
      <c r="V121" s="144"/>
      <c r="X121" s="145"/>
      <c r="Y121" s="145"/>
      <c r="Z121" s="144"/>
      <c r="AA121" s="144"/>
      <c r="AB121" s="144">
        <f>V121*0.3</f>
        <v>0</v>
      </c>
      <c r="AC121" s="144" t="e">
        <f>#REF!*0.3</f>
        <v>#REF!</v>
      </c>
      <c r="AD121" s="144"/>
      <c r="AE121" s="144"/>
      <c r="AF121" s="145"/>
      <c r="AG121" s="145"/>
      <c r="AH121" s="144"/>
      <c r="AI121" s="144"/>
      <c r="AJ121" s="144"/>
      <c r="AK121" s="144"/>
      <c r="AL121" s="144">
        <f>V121*0.7</f>
        <v>0</v>
      </c>
      <c r="AM121" s="144" t="e">
        <f>#REF!*0.7</f>
        <v>#REF!</v>
      </c>
      <c r="AN121" s="144"/>
      <c r="AO121" s="144"/>
      <c r="AP121" s="144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45"/>
      <c r="BM121" s="145"/>
      <c r="BN121" s="145"/>
      <c r="BO121" s="145"/>
      <c r="BP121" s="145"/>
      <c r="BQ121" s="145"/>
      <c r="BR121" s="145"/>
      <c r="BS121" s="145"/>
      <c r="BT121" s="145"/>
      <c r="BU121" s="145"/>
      <c r="BV121" s="145"/>
      <c r="BW121" s="145"/>
      <c r="BX121" s="145"/>
      <c r="BY121" s="145"/>
      <c r="BZ121" s="145"/>
      <c r="CA121" s="145"/>
      <c r="CB121" s="145"/>
      <c r="CC121" s="145"/>
      <c r="CD121" s="145"/>
      <c r="CE121" s="145"/>
      <c r="CF121" s="145"/>
      <c r="CG121" s="145"/>
      <c r="CH121" s="145"/>
      <c r="CI121" s="145"/>
      <c r="CJ121" s="145"/>
      <c r="CK121" s="145"/>
    </row>
    <row r="122" spans="1:89" ht="13.15" customHeight="1" x14ac:dyDescent="0.25">
      <c r="A122" s="138" t="s">
        <v>90</v>
      </c>
      <c r="B122" s="48" t="s">
        <v>3</v>
      </c>
      <c r="C122" s="26">
        <v>9</v>
      </c>
      <c r="D122" s="12" t="s">
        <v>363</v>
      </c>
      <c r="E122" s="12" t="s">
        <v>152</v>
      </c>
      <c r="F122" s="115">
        <v>0</v>
      </c>
      <c r="G122" s="170" t="s">
        <v>96</v>
      </c>
      <c r="H122" s="170" t="s">
        <v>189</v>
      </c>
      <c r="I122" s="14"/>
      <c r="J122" s="29"/>
      <c r="K122" s="29"/>
      <c r="L122" s="1"/>
      <c r="M122" s="8"/>
      <c r="N122" s="8"/>
      <c r="O122" s="8"/>
      <c r="P122" s="143"/>
      <c r="Q122" s="58"/>
      <c r="R122" s="59"/>
      <c r="S122" s="12"/>
      <c r="T122" s="21"/>
      <c r="V122" s="144"/>
      <c r="X122" s="145"/>
      <c r="Y122" s="145"/>
      <c r="Z122" s="144"/>
      <c r="AA122" s="144"/>
      <c r="AB122" s="144">
        <f>V122*0.3</f>
        <v>0</v>
      </c>
      <c r="AC122" s="144" t="e">
        <f>#REF!*0.3</f>
        <v>#REF!</v>
      </c>
      <c r="AD122" s="144"/>
      <c r="AE122" s="144"/>
      <c r="AF122" s="145"/>
      <c r="AG122" s="145"/>
      <c r="AH122" s="144"/>
      <c r="AI122" s="144"/>
      <c r="AJ122" s="144"/>
      <c r="AK122" s="144"/>
      <c r="AL122" s="144">
        <f>V122*0.7</f>
        <v>0</v>
      </c>
      <c r="AM122" s="144" t="e">
        <f>#REF!*0.7</f>
        <v>#REF!</v>
      </c>
      <c r="AN122" s="144"/>
      <c r="AO122" s="144"/>
      <c r="AP122" s="144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  <c r="BI122" s="145"/>
      <c r="BJ122" s="145"/>
      <c r="BK122" s="145"/>
      <c r="BL122" s="145"/>
      <c r="BM122" s="145"/>
      <c r="BN122" s="145"/>
      <c r="BO122" s="145"/>
      <c r="BP122" s="145"/>
      <c r="BQ122" s="145"/>
      <c r="BR122" s="145"/>
      <c r="BS122" s="145"/>
      <c r="BT122" s="145"/>
      <c r="BU122" s="145"/>
      <c r="BV122" s="145"/>
      <c r="BW122" s="145"/>
      <c r="BX122" s="145"/>
      <c r="BY122" s="145"/>
      <c r="BZ122" s="145"/>
      <c r="CA122" s="145"/>
      <c r="CB122" s="145"/>
      <c r="CC122" s="145"/>
      <c r="CD122" s="145"/>
      <c r="CE122" s="145"/>
      <c r="CF122" s="145"/>
      <c r="CG122" s="145"/>
      <c r="CH122" s="145"/>
      <c r="CI122" s="145"/>
      <c r="CJ122" s="145"/>
      <c r="CK122" s="145"/>
    </row>
    <row r="123" spans="1:89" ht="13.15" customHeight="1" x14ac:dyDescent="0.25">
      <c r="A123" s="138" t="s">
        <v>90</v>
      </c>
      <c r="B123" s="48" t="s">
        <v>3</v>
      </c>
      <c r="C123" s="26">
        <v>10</v>
      </c>
      <c r="D123" s="12" t="s">
        <v>363</v>
      </c>
      <c r="E123" s="12" t="s">
        <v>153</v>
      </c>
      <c r="F123" s="115">
        <v>2</v>
      </c>
      <c r="G123" s="170" t="s">
        <v>5</v>
      </c>
      <c r="H123" s="170" t="s">
        <v>189</v>
      </c>
      <c r="I123" s="14"/>
      <c r="J123" s="29"/>
      <c r="K123" s="29"/>
      <c r="L123" s="1"/>
      <c r="M123" s="29"/>
      <c r="N123" s="29"/>
      <c r="O123" s="29"/>
      <c r="P123" s="143"/>
      <c r="Q123" s="58"/>
      <c r="R123" s="59"/>
      <c r="S123" s="12"/>
      <c r="T123" s="21"/>
      <c r="V123" s="144"/>
      <c r="X123" s="145"/>
      <c r="Y123" s="145"/>
      <c r="Z123" s="144"/>
      <c r="AA123" s="144"/>
      <c r="AB123" s="144">
        <f>V123*0.3</f>
        <v>0</v>
      </c>
      <c r="AC123" s="144" t="e">
        <f>#REF!*0.3</f>
        <v>#REF!</v>
      </c>
      <c r="AD123" s="144"/>
      <c r="AE123" s="144"/>
      <c r="AF123" s="145"/>
      <c r="AG123" s="145"/>
      <c r="AH123" s="144"/>
      <c r="AI123" s="144"/>
      <c r="AJ123" s="144"/>
      <c r="AK123" s="144"/>
      <c r="AL123" s="144">
        <f>V123*0.7</f>
        <v>0</v>
      </c>
      <c r="AM123" s="144" t="e">
        <f>#REF!*0.7</f>
        <v>#REF!</v>
      </c>
      <c r="AN123" s="144"/>
      <c r="AO123" s="144"/>
      <c r="AP123" s="144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  <c r="BI123" s="145"/>
      <c r="BJ123" s="145"/>
      <c r="BK123" s="145"/>
      <c r="BL123" s="145"/>
      <c r="BM123" s="145"/>
      <c r="BN123" s="145"/>
      <c r="BO123" s="145"/>
      <c r="BP123" s="145"/>
      <c r="BQ123" s="145"/>
      <c r="BR123" s="145"/>
      <c r="BS123" s="145"/>
      <c r="BT123" s="145"/>
      <c r="BU123" s="145"/>
      <c r="BV123" s="145"/>
      <c r="BW123" s="145"/>
      <c r="BX123" s="145"/>
      <c r="BY123" s="145"/>
      <c r="BZ123" s="145"/>
      <c r="CA123" s="145"/>
      <c r="CB123" s="145"/>
      <c r="CC123" s="145"/>
      <c r="CD123" s="145"/>
      <c r="CE123" s="145"/>
      <c r="CF123" s="145"/>
      <c r="CG123" s="145"/>
      <c r="CH123" s="145"/>
      <c r="CI123" s="145"/>
      <c r="CJ123" s="145"/>
      <c r="CK123" s="145"/>
    </row>
    <row r="124" spans="1:89" ht="13.15" customHeight="1" x14ac:dyDescent="0.25">
      <c r="A124" s="138" t="s">
        <v>90</v>
      </c>
      <c r="B124" s="48" t="s">
        <v>3</v>
      </c>
      <c r="C124" s="8">
        <v>11</v>
      </c>
      <c r="D124" s="12" t="s">
        <v>363</v>
      </c>
      <c r="E124" s="12" t="s">
        <v>154</v>
      </c>
      <c r="F124" s="115">
        <v>1</v>
      </c>
      <c r="G124" s="170" t="s">
        <v>97</v>
      </c>
      <c r="H124" s="170" t="s">
        <v>189</v>
      </c>
      <c r="I124" s="14"/>
      <c r="J124" s="29"/>
      <c r="K124" s="29"/>
      <c r="L124" s="1"/>
      <c r="M124" s="8"/>
      <c r="N124" s="8"/>
      <c r="O124" s="8"/>
      <c r="P124" s="143"/>
      <c r="Q124" s="58"/>
      <c r="R124" s="59"/>
      <c r="S124" s="12"/>
      <c r="T124" s="21"/>
      <c r="V124" s="144"/>
      <c r="X124" s="145"/>
      <c r="Y124" s="145"/>
      <c r="Z124" s="144"/>
      <c r="AA124" s="144"/>
      <c r="AB124" s="144">
        <f>V124*0.3</f>
        <v>0</v>
      </c>
      <c r="AC124" s="144" t="e">
        <f>#REF!*0.3</f>
        <v>#REF!</v>
      </c>
      <c r="AD124" s="144"/>
      <c r="AE124" s="144"/>
      <c r="AF124" s="145"/>
      <c r="AG124" s="145"/>
      <c r="AH124" s="144"/>
      <c r="AI124" s="144"/>
      <c r="AJ124" s="144"/>
      <c r="AK124" s="144"/>
      <c r="AL124" s="144">
        <f>V124*0.7</f>
        <v>0</v>
      </c>
      <c r="AM124" s="144" t="e">
        <f>#REF!*0.7</f>
        <v>#REF!</v>
      </c>
      <c r="AN124" s="144"/>
      <c r="AO124" s="144"/>
      <c r="AP124" s="144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  <c r="BI124" s="145"/>
      <c r="BJ124" s="145"/>
      <c r="BK124" s="145"/>
      <c r="BL124" s="145"/>
      <c r="BM124" s="145"/>
      <c r="BN124" s="145"/>
      <c r="BO124" s="145"/>
      <c r="BP124" s="145"/>
      <c r="BQ124" s="145"/>
      <c r="BR124" s="145"/>
      <c r="BS124" s="145"/>
      <c r="BT124" s="145"/>
      <c r="BU124" s="145"/>
      <c r="BV124" s="145"/>
      <c r="BW124" s="145"/>
      <c r="BX124" s="145"/>
      <c r="BY124" s="145"/>
      <c r="BZ124" s="145"/>
      <c r="CA124" s="145"/>
      <c r="CB124" s="145"/>
      <c r="CC124" s="145"/>
      <c r="CD124" s="145"/>
      <c r="CE124" s="145"/>
      <c r="CF124" s="145"/>
      <c r="CG124" s="145"/>
      <c r="CH124" s="145"/>
      <c r="CI124" s="145"/>
      <c r="CJ124" s="145"/>
      <c r="CK124" s="145"/>
    </row>
    <row r="125" spans="1:89" ht="13.15" customHeight="1" x14ac:dyDescent="0.25">
      <c r="A125" s="138" t="s">
        <v>90</v>
      </c>
      <c r="B125" s="48" t="s">
        <v>3</v>
      </c>
      <c r="C125" s="26">
        <v>12</v>
      </c>
      <c r="D125" s="12" t="s">
        <v>363</v>
      </c>
      <c r="E125" s="12" t="s">
        <v>369</v>
      </c>
      <c r="F125" s="115">
        <v>2</v>
      </c>
      <c r="G125" s="170"/>
      <c r="H125" s="170"/>
      <c r="I125" s="14"/>
      <c r="J125" s="29"/>
      <c r="K125" s="29"/>
      <c r="L125" s="1"/>
      <c r="M125" s="8"/>
      <c r="N125" s="8"/>
      <c r="O125" s="8"/>
      <c r="P125" s="143"/>
      <c r="Q125" s="58"/>
      <c r="R125" s="59"/>
      <c r="S125" s="12"/>
      <c r="T125" s="21"/>
      <c r="V125" s="144"/>
      <c r="X125" s="145"/>
      <c r="Y125" s="145"/>
      <c r="Z125" s="144"/>
      <c r="AA125" s="144"/>
      <c r="AB125" s="144"/>
      <c r="AC125" s="144"/>
      <c r="AD125" s="144"/>
      <c r="AE125" s="144"/>
      <c r="AF125" s="145"/>
      <c r="AG125" s="145"/>
      <c r="AH125" s="144"/>
      <c r="AI125" s="144"/>
      <c r="AJ125" s="144"/>
      <c r="AK125" s="144"/>
      <c r="AL125" s="144"/>
      <c r="AM125" s="144"/>
      <c r="AN125" s="144"/>
      <c r="AO125" s="144"/>
      <c r="AP125" s="144"/>
      <c r="AQ125" s="145"/>
      <c r="AR125" s="145"/>
      <c r="AS125" s="145"/>
      <c r="AT125" s="145"/>
      <c r="AU125" s="145"/>
      <c r="AV125" s="145"/>
      <c r="AW125" s="145"/>
      <c r="AX125" s="145"/>
      <c r="AY125" s="145"/>
      <c r="AZ125" s="145"/>
      <c r="BA125" s="145"/>
      <c r="BB125" s="145"/>
      <c r="BC125" s="145"/>
      <c r="BD125" s="145"/>
      <c r="BE125" s="145"/>
      <c r="BF125" s="145"/>
      <c r="BG125" s="145"/>
      <c r="BH125" s="145"/>
      <c r="BI125" s="145"/>
      <c r="BJ125" s="145"/>
      <c r="BK125" s="145"/>
      <c r="BL125" s="145"/>
      <c r="BM125" s="145"/>
      <c r="BN125" s="145"/>
      <c r="BO125" s="145"/>
      <c r="BP125" s="145"/>
      <c r="BQ125" s="145"/>
      <c r="BR125" s="145"/>
      <c r="BS125" s="145"/>
      <c r="BT125" s="145"/>
      <c r="BU125" s="145"/>
      <c r="BV125" s="145"/>
      <c r="BW125" s="145"/>
      <c r="BX125" s="145"/>
      <c r="BY125" s="145"/>
      <c r="BZ125" s="145"/>
      <c r="CA125" s="145"/>
      <c r="CB125" s="145"/>
      <c r="CC125" s="145"/>
      <c r="CD125" s="145"/>
      <c r="CE125" s="145"/>
      <c r="CF125" s="145"/>
      <c r="CG125" s="145"/>
      <c r="CH125" s="145"/>
      <c r="CI125" s="145"/>
      <c r="CJ125" s="145"/>
      <c r="CK125" s="145"/>
    </row>
    <row r="126" spans="1:89" ht="13.15" customHeight="1" x14ac:dyDescent="0.25">
      <c r="A126" s="138" t="s">
        <v>90</v>
      </c>
      <c r="B126" s="48" t="s">
        <v>3</v>
      </c>
      <c r="C126" s="26">
        <v>13</v>
      </c>
      <c r="D126" s="12" t="s">
        <v>363</v>
      </c>
      <c r="E126" s="12" t="s">
        <v>155</v>
      </c>
      <c r="F126" s="115">
        <v>5</v>
      </c>
      <c r="G126" s="170" t="s">
        <v>5</v>
      </c>
      <c r="H126" s="170" t="s">
        <v>189</v>
      </c>
      <c r="I126" s="14"/>
      <c r="J126" s="29"/>
      <c r="K126" s="29"/>
      <c r="L126" s="1"/>
      <c r="M126" s="29"/>
      <c r="N126" s="29"/>
      <c r="O126" s="29"/>
      <c r="P126" s="143"/>
      <c r="Q126" s="58"/>
      <c r="R126" s="59"/>
      <c r="S126" s="12"/>
      <c r="T126" s="21"/>
      <c r="V126" s="144"/>
      <c r="X126" s="145"/>
      <c r="Y126" s="145"/>
      <c r="Z126" s="144"/>
      <c r="AA126" s="144"/>
      <c r="AB126" s="144">
        <f>V126*0.3</f>
        <v>0</v>
      </c>
      <c r="AC126" s="144" t="e">
        <f>#REF!*0.3</f>
        <v>#REF!</v>
      </c>
      <c r="AD126" s="144"/>
      <c r="AE126" s="144"/>
      <c r="AF126" s="145"/>
      <c r="AG126" s="145"/>
      <c r="AH126" s="144"/>
      <c r="AI126" s="144"/>
      <c r="AJ126" s="144"/>
      <c r="AK126" s="144"/>
      <c r="AL126" s="144">
        <f>V126*0.7</f>
        <v>0</v>
      </c>
      <c r="AM126" s="144" t="e">
        <f>#REF!*0.7</f>
        <v>#REF!</v>
      </c>
      <c r="AN126" s="144"/>
      <c r="AO126" s="144"/>
      <c r="AP126" s="144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  <c r="BI126" s="145"/>
      <c r="BJ126" s="145"/>
      <c r="BK126" s="145"/>
      <c r="BL126" s="145"/>
      <c r="BM126" s="145"/>
      <c r="BN126" s="145"/>
      <c r="BO126" s="145"/>
      <c r="BP126" s="145"/>
      <c r="BQ126" s="145"/>
      <c r="BR126" s="145"/>
      <c r="BS126" s="145"/>
      <c r="BT126" s="145"/>
      <c r="BU126" s="145"/>
      <c r="BV126" s="145"/>
      <c r="BW126" s="145"/>
      <c r="BX126" s="145"/>
      <c r="BY126" s="145"/>
      <c r="BZ126" s="145"/>
      <c r="CA126" s="145"/>
      <c r="CB126" s="145"/>
      <c r="CC126" s="145"/>
      <c r="CD126" s="145"/>
      <c r="CE126" s="145"/>
      <c r="CF126" s="145"/>
      <c r="CG126" s="145"/>
      <c r="CH126" s="145"/>
      <c r="CI126" s="145"/>
      <c r="CJ126" s="145"/>
      <c r="CK126" s="145"/>
    </row>
    <row r="127" spans="1:89" ht="13.15" customHeight="1" x14ac:dyDescent="0.25">
      <c r="A127" s="138" t="s">
        <v>90</v>
      </c>
      <c r="B127" s="48" t="s">
        <v>3</v>
      </c>
      <c r="C127" s="8">
        <v>14</v>
      </c>
      <c r="D127" s="12" t="s">
        <v>363</v>
      </c>
      <c r="E127" s="12" t="s">
        <v>156</v>
      </c>
      <c r="F127" s="115">
        <v>5</v>
      </c>
      <c r="G127" s="170" t="s">
        <v>98</v>
      </c>
      <c r="H127" s="170" t="s">
        <v>189</v>
      </c>
      <c r="I127" s="14"/>
      <c r="J127" s="29"/>
      <c r="K127" s="29"/>
      <c r="L127" s="1"/>
      <c r="M127" s="8"/>
      <c r="N127" s="8"/>
      <c r="O127" s="8"/>
      <c r="P127" s="143"/>
      <c r="Q127" s="58"/>
      <c r="R127" s="59"/>
      <c r="S127" s="12"/>
      <c r="T127" s="21"/>
      <c r="V127" s="144"/>
      <c r="X127" s="145"/>
      <c r="Y127" s="145"/>
      <c r="Z127" s="144"/>
      <c r="AA127" s="144"/>
      <c r="AB127" s="144">
        <f>V127*0.3</f>
        <v>0</v>
      </c>
      <c r="AC127" s="144" t="e">
        <f>#REF!*0.3</f>
        <v>#REF!</v>
      </c>
      <c r="AD127" s="144"/>
      <c r="AE127" s="144"/>
      <c r="AF127" s="145"/>
      <c r="AG127" s="145"/>
      <c r="AH127" s="144"/>
      <c r="AI127" s="144"/>
      <c r="AJ127" s="144"/>
      <c r="AK127" s="144"/>
      <c r="AL127" s="144">
        <f>V127*0.7</f>
        <v>0</v>
      </c>
      <c r="AM127" s="144" t="e">
        <f>#REF!*0.7</f>
        <v>#REF!</v>
      </c>
      <c r="AN127" s="144"/>
      <c r="AO127" s="144"/>
      <c r="AP127" s="144"/>
      <c r="AQ127" s="145"/>
      <c r="AR127" s="145"/>
      <c r="AS127" s="145"/>
      <c r="AT127" s="145"/>
      <c r="AU127" s="145"/>
      <c r="AV127" s="145"/>
      <c r="AW127" s="145"/>
      <c r="AX127" s="145"/>
      <c r="AY127" s="145"/>
      <c r="AZ127" s="145"/>
      <c r="BA127" s="145"/>
      <c r="BB127" s="145"/>
      <c r="BC127" s="145"/>
      <c r="BD127" s="145"/>
      <c r="BE127" s="145"/>
      <c r="BF127" s="145"/>
      <c r="BG127" s="145"/>
      <c r="BH127" s="145"/>
      <c r="BI127" s="145"/>
      <c r="BJ127" s="145"/>
      <c r="BK127" s="145"/>
      <c r="BL127" s="145"/>
      <c r="BM127" s="145"/>
      <c r="BN127" s="145"/>
      <c r="BO127" s="145"/>
      <c r="BP127" s="145"/>
      <c r="BQ127" s="145"/>
      <c r="BR127" s="145"/>
      <c r="BS127" s="145"/>
      <c r="BT127" s="145"/>
      <c r="BU127" s="145"/>
      <c r="BV127" s="145"/>
      <c r="BW127" s="145"/>
      <c r="BX127" s="145"/>
      <c r="BY127" s="145"/>
      <c r="BZ127" s="145"/>
      <c r="CA127" s="145"/>
      <c r="CB127" s="145"/>
      <c r="CC127" s="145"/>
      <c r="CD127" s="145"/>
      <c r="CE127" s="145"/>
      <c r="CF127" s="145"/>
      <c r="CG127" s="145"/>
      <c r="CH127" s="145"/>
      <c r="CI127" s="145"/>
      <c r="CJ127" s="145"/>
      <c r="CK127" s="145"/>
    </row>
    <row r="128" spans="1:89" ht="13.15" customHeight="1" x14ac:dyDescent="0.25">
      <c r="A128" s="138" t="s">
        <v>90</v>
      </c>
      <c r="B128" s="48" t="s">
        <v>3</v>
      </c>
      <c r="C128" s="26">
        <v>15</v>
      </c>
      <c r="D128" s="152" t="s">
        <v>93</v>
      </c>
      <c r="E128" s="152" t="s">
        <v>94</v>
      </c>
      <c r="F128" s="124">
        <v>0</v>
      </c>
      <c r="G128" s="169" t="s">
        <v>190</v>
      </c>
      <c r="H128" s="169" t="s">
        <v>190</v>
      </c>
      <c r="J128" s="29"/>
      <c r="K128" s="29"/>
      <c r="L128" s="31"/>
      <c r="M128" s="29"/>
      <c r="N128" s="29"/>
      <c r="O128" s="29"/>
      <c r="P128" s="143"/>
      <c r="Q128" s="58"/>
      <c r="R128" s="59"/>
      <c r="S128" s="19"/>
      <c r="T128" s="21"/>
      <c r="V128" s="144"/>
      <c r="X128" s="145"/>
      <c r="Y128" s="145"/>
      <c r="Z128" s="144"/>
      <c r="AA128" s="144"/>
      <c r="AB128" s="144">
        <f>V128*0.3</f>
        <v>0</v>
      </c>
      <c r="AC128" s="144" t="e">
        <f>#REF!*0.3</f>
        <v>#REF!</v>
      </c>
      <c r="AD128" s="144">
        <f>V128*0.7</f>
        <v>0</v>
      </c>
      <c r="AE128" s="144" t="e">
        <f>#REF!*0.7</f>
        <v>#REF!</v>
      </c>
      <c r="AF128" s="145"/>
      <c r="AG128" s="145"/>
      <c r="AH128" s="144"/>
      <c r="AI128" s="144"/>
      <c r="AJ128" s="144"/>
      <c r="AK128" s="144"/>
      <c r="AL128" s="144"/>
      <c r="AM128" s="144"/>
      <c r="AN128" s="144"/>
      <c r="AO128" s="144"/>
      <c r="AP128" s="144"/>
      <c r="AQ128" s="145"/>
      <c r="AR128" s="145"/>
      <c r="AS128" s="145"/>
      <c r="AT128" s="145"/>
      <c r="AU128" s="145"/>
      <c r="AV128" s="145"/>
      <c r="AW128" s="145"/>
      <c r="AX128" s="145"/>
      <c r="AY128" s="145"/>
      <c r="AZ128" s="145"/>
      <c r="BA128" s="145"/>
      <c r="BB128" s="145"/>
      <c r="BC128" s="145"/>
      <c r="BD128" s="145"/>
      <c r="BE128" s="145"/>
      <c r="BF128" s="145"/>
      <c r="BG128" s="145"/>
      <c r="BH128" s="145"/>
      <c r="BI128" s="145"/>
      <c r="BJ128" s="145"/>
      <c r="BK128" s="145"/>
      <c r="BL128" s="145"/>
      <c r="BM128" s="145"/>
      <c r="BN128" s="145"/>
      <c r="BO128" s="145"/>
      <c r="BP128" s="145"/>
      <c r="BQ128" s="145"/>
      <c r="BR128" s="145"/>
      <c r="BS128" s="145"/>
      <c r="BT128" s="145"/>
      <c r="BU128" s="145"/>
      <c r="BV128" s="145"/>
      <c r="BW128" s="145"/>
      <c r="BX128" s="145"/>
      <c r="BY128" s="145"/>
      <c r="BZ128" s="145"/>
      <c r="CA128" s="145"/>
      <c r="CB128" s="145"/>
      <c r="CC128" s="145"/>
      <c r="CD128" s="145"/>
      <c r="CE128" s="145"/>
      <c r="CF128" s="145"/>
      <c r="CG128" s="145"/>
      <c r="CH128" s="145"/>
      <c r="CI128" s="145"/>
      <c r="CJ128" s="145"/>
      <c r="CK128" s="145"/>
    </row>
    <row r="129" spans="1:89" ht="13.15" customHeight="1" x14ac:dyDescent="0.25">
      <c r="A129" s="138" t="s">
        <v>90</v>
      </c>
      <c r="B129" s="48" t="s">
        <v>3</v>
      </c>
      <c r="C129" s="26">
        <v>16</v>
      </c>
      <c r="D129" s="88" t="s">
        <v>183</v>
      </c>
      <c r="E129" s="87" t="s">
        <v>181</v>
      </c>
      <c r="F129" s="123">
        <v>0</v>
      </c>
      <c r="G129" s="182" t="s">
        <v>188</v>
      </c>
      <c r="H129" s="182" t="s">
        <v>188</v>
      </c>
      <c r="I129" s="31"/>
      <c r="J129" s="29"/>
      <c r="K129" s="29"/>
      <c r="L129" s="31"/>
      <c r="M129" s="29"/>
      <c r="N129" s="29"/>
      <c r="O129" s="29"/>
      <c r="P129" s="143"/>
      <c r="Q129" s="58"/>
      <c r="R129" s="59"/>
      <c r="S129" s="12"/>
      <c r="T129" s="21"/>
      <c r="V129" s="144"/>
      <c r="X129" s="145"/>
      <c r="Y129" s="145"/>
      <c r="Z129" s="145"/>
      <c r="AA129" s="145"/>
      <c r="AB129" s="144"/>
      <c r="AC129" s="144"/>
      <c r="AD129" s="145"/>
      <c r="AE129" s="145"/>
      <c r="AF129" s="144"/>
      <c r="AG129" s="144"/>
      <c r="AH129" s="145"/>
      <c r="AI129" s="145"/>
      <c r="AJ129" s="145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  <c r="BH129" s="145"/>
      <c r="BI129" s="145"/>
      <c r="BJ129" s="145"/>
      <c r="BK129" s="145"/>
      <c r="BL129" s="145"/>
      <c r="BM129" s="145"/>
      <c r="BN129" s="145"/>
      <c r="BO129" s="145"/>
      <c r="BP129" s="145"/>
      <c r="BQ129" s="145"/>
      <c r="BR129" s="145"/>
      <c r="BS129" s="145"/>
      <c r="BT129" s="145"/>
      <c r="BU129" s="145"/>
      <c r="BV129" s="145"/>
      <c r="BW129" s="145"/>
      <c r="BX129" s="145"/>
      <c r="BY129" s="145"/>
      <c r="BZ129" s="145"/>
      <c r="CA129" s="145"/>
      <c r="CB129" s="145"/>
      <c r="CC129" s="145"/>
      <c r="CD129" s="145"/>
      <c r="CE129" s="145"/>
      <c r="CF129" s="145"/>
      <c r="CG129" s="145"/>
      <c r="CH129" s="145"/>
      <c r="CI129" s="145"/>
      <c r="CJ129" s="145"/>
      <c r="CK129" s="145"/>
    </row>
    <row r="130" spans="1:89" ht="13.15" customHeight="1" x14ac:dyDescent="0.25">
      <c r="A130" s="138" t="s">
        <v>90</v>
      </c>
      <c r="B130" s="48" t="s">
        <v>3</v>
      </c>
      <c r="C130" s="8">
        <v>17</v>
      </c>
      <c r="D130" s="10" t="s">
        <v>182</v>
      </c>
      <c r="E130" s="131" t="s">
        <v>180</v>
      </c>
      <c r="F130" s="124">
        <v>0</v>
      </c>
      <c r="G130" s="171" t="s">
        <v>188</v>
      </c>
      <c r="H130" s="171" t="s">
        <v>188</v>
      </c>
      <c r="I130" s="31"/>
      <c r="J130" s="29"/>
      <c r="K130" s="29"/>
      <c r="L130" s="31"/>
      <c r="M130" s="29"/>
      <c r="N130" s="29"/>
      <c r="O130" s="29"/>
      <c r="P130" s="143"/>
      <c r="Q130" s="58"/>
      <c r="R130" s="59"/>
      <c r="S130" s="12"/>
      <c r="T130" s="21"/>
      <c r="V130" s="144"/>
      <c r="X130" s="145"/>
      <c r="Y130" s="145"/>
      <c r="Z130" s="145"/>
      <c r="AA130" s="145"/>
      <c r="AB130" s="144"/>
      <c r="AC130" s="144"/>
      <c r="AD130" s="145"/>
      <c r="AE130" s="145"/>
      <c r="AF130" s="144"/>
      <c r="AG130" s="144"/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  <c r="BI130" s="145"/>
      <c r="BJ130" s="145"/>
      <c r="BK130" s="145"/>
      <c r="BL130" s="145"/>
      <c r="BM130" s="145"/>
      <c r="BN130" s="145"/>
      <c r="BO130" s="145"/>
      <c r="BP130" s="145"/>
      <c r="BQ130" s="145"/>
      <c r="BR130" s="145"/>
      <c r="BS130" s="145"/>
      <c r="BT130" s="145"/>
      <c r="BU130" s="145"/>
      <c r="BV130" s="145"/>
      <c r="BW130" s="145"/>
      <c r="BX130" s="145"/>
      <c r="BY130" s="145"/>
      <c r="BZ130" s="145"/>
      <c r="CA130" s="145"/>
      <c r="CB130" s="145"/>
      <c r="CC130" s="145"/>
      <c r="CD130" s="145"/>
      <c r="CE130" s="145"/>
      <c r="CF130" s="145"/>
      <c r="CG130" s="145"/>
      <c r="CH130" s="145"/>
      <c r="CI130" s="145"/>
      <c r="CJ130" s="145"/>
      <c r="CK130" s="145"/>
    </row>
    <row r="131" spans="1:89" ht="13.15" customHeight="1" x14ac:dyDescent="0.25">
      <c r="A131" s="138" t="s">
        <v>90</v>
      </c>
      <c r="B131" s="48" t="s">
        <v>3</v>
      </c>
      <c r="C131" s="26">
        <v>18</v>
      </c>
      <c r="D131" s="27" t="s">
        <v>403</v>
      </c>
      <c r="E131" s="12" t="s">
        <v>394</v>
      </c>
      <c r="F131" s="121">
        <v>3</v>
      </c>
      <c r="G131" s="170" t="s">
        <v>191</v>
      </c>
      <c r="H131" s="170" t="s">
        <v>112</v>
      </c>
      <c r="I131" s="14"/>
      <c r="J131" s="29"/>
      <c r="K131" s="29"/>
      <c r="L131" s="1"/>
      <c r="M131" s="8"/>
      <c r="N131" s="8"/>
      <c r="O131" s="8"/>
      <c r="P131" s="143"/>
      <c r="Q131" s="58"/>
      <c r="R131" s="59"/>
      <c r="S131" s="12"/>
      <c r="T131" s="21"/>
      <c r="V131" s="144"/>
      <c r="X131" s="145"/>
      <c r="Y131" s="145"/>
      <c r="Z131" s="144"/>
      <c r="AA131" s="144"/>
      <c r="AB131" s="144">
        <f>V131</f>
        <v>0</v>
      </c>
      <c r="AC131" s="144" t="e">
        <f>#REF!</f>
        <v>#REF!</v>
      </c>
      <c r="AD131" s="144"/>
      <c r="AE131" s="144"/>
      <c r="AF131" s="145"/>
      <c r="AG131" s="145"/>
      <c r="AH131" s="145"/>
      <c r="AI131" s="145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  <c r="BI131" s="145"/>
      <c r="BJ131" s="145"/>
      <c r="BK131" s="145"/>
      <c r="BL131" s="145"/>
      <c r="BM131" s="145"/>
      <c r="BN131" s="145"/>
      <c r="BO131" s="145"/>
      <c r="BP131" s="145"/>
      <c r="BQ131" s="145"/>
      <c r="BR131" s="145"/>
      <c r="BS131" s="145"/>
      <c r="BT131" s="145"/>
      <c r="BU131" s="145"/>
      <c r="BV131" s="145"/>
      <c r="BW131" s="145"/>
      <c r="BX131" s="145"/>
      <c r="BY131" s="145"/>
      <c r="BZ131" s="145"/>
      <c r="CA131" s="145"/>
      <c r="CB131" s="145"/>
      <c r="CC131" s="145"/>
      <c r="CD131" s="145"/>
      <c r="CE131" s="145"/>
      <c r="CF131" s="145"/>
      <c r="CG131" s="145"/>
      <c r="CH131" s="145"/>
      <c r="CI131" s="145"/>
      <c r="CJ131" s="145"/>
      <c r="CK131" s="145"/>
    </row>
    <row r="132" spans="1:89" ht="13.15" customHeight="1" x14ac:dyDescent="0.25">
      <c r="A132" s="138" t="s">
        <v>90</v>
      </c>
      <c r="B132" s="48" t="s">
        <v>3</v>
      </c>
      <c r="C132" s="26">
        <v>19</v>
      </c>
      <c r="D132" s="27" t="s">
        <v>113</v>
      </c>
      <c r="E132" s="27" t="s">
        <v>114</v>
      </c>
      <c r="F132" s="115">
        <v>0</v>
      </c>
      <c r="G132" s="170" t="s">
        <v>191</v>
      </c>
      <c r="H132" s="170" t="s">
        <v>112</v>
      </c>
      <c r="I132" s="14"/>
      <c r="J132" s="29"/>
      <c r="K132" s="29"/>
      <c r="L132" s="1"/>
      <c r="M132" s="8"/>
      <c r="N132" s="8"/>
      <c r="O132" s="8"/>
      <c r="P132" s="143"/>
      <c r="Q132" s="58"/>
      <c r="R132" s="59"/>
      <c r="S132" s="12"/>
      <c r="T132" s="21"/>
      <c r="V132" s="144"/>
      <c r="X132" s="145"/>
      <c r="Y132" s="145"/>
      <c r="Z132" s="144"/>
      <c r="AA132" s="144"/>
      <c r="AB132" s="144">
        <f>V132</f>
        <v>0</v>
      </c>
      <c r="AC132" s="144" t="e">
        <f>#REF!</f>
        <v>#REF!</v>
      </c>
      <c r="AD132" s="144"/>
      <c r="AE132" s="144"/>
      <c r="AF132" s="145"/>
      <c r="AG132" s="145"/>
      <c r="AH132" s="145"/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  <c r="BI132" s="145"/>
      <c r="BJ132" s="145"/>
      <c r="BK132" s="145"/>
      <c r="BL132" s="145"/>
      <c r="BM132" s="145"/>
      <c r="BN132" s="145"/>
      <c r="BO132" s="145"/>
      <c r="BP132" s="145"/>
      <c r="BQ132" s="145"/>
      <c r="BR132" s="145"/>
      <c r="BS132" s="145"/>
      <c r="BT132" s="145"/>
      <c r="BU132" s="145"/>
      <c r="BV132" s="145"/>
      <c r="BW132" s="145"/>
      <c r="BX132" s="145"/>
      <c r="BY132" s="145"/>
      <c r="BZ132" s="145"/>
      <c r="CA132" s="145"/>
      <c r="CB132" s="145"/>
      <c r="CC132" s="145"/>
      <c r="CD132" s="145"/>
      <c r="CE132" s="145"/>
      <c r="CF132" s="145"/>
      <c r="CG132" s="145"/>
      <c r="CH132" s="145"/>
      <c r="CI132" s="145"/>
      <c r="CJ132" s="145"/>
      <c r="CK132" s="145"/>
    </row>
    <row r="133" spans="1:89" ht="13.15" customHeight="1" x14ac:dyDescent="0.25">
      <c r="A133" s="138" t="s">
        <v>90</v>
      </c>
      <c r="B133" s="48" t="s">
        <v>3</v>
      </c>
      <c r="C133" s="8">
        <v>20</v>
      </c>
      <c r="D133" s="12" t="s">
        <v>159</v>
      </c>
      <c r="E133" s="12" t="s">
        <v>218</v>
      </c>
      <c r="F133" s="115">
        <v>0</v>
      </c>
      <c r="G133" s="170" t="s">
        <v>219</v>
      </c>
      <c r="H133" s="170" t="s">
        <v>106</v>
      </c>
      <c r="I133" s="14"/>
      <c r="J133" s="29"/>
      <c r="K133" s="29"/>
      <c r="L133" s="1"/>
      <c r="M133" s="8"/>
      <c r="N133" s="8"/>
      <c r="O133" s="8"/>
      <c r="P133" s="143"/>
      <c r="Q133" s="58"/>
      <c r="R133" s="59"/>
      <c r="S133" s="12"/>
      <c r="T133" s="21"/>
      <c r="V133" s="144"/>
      <c r="X133" s="144"/>
      <c r="Y133" s="145"/>
      <c r="Z133" s="145"/>
      <c r="AA133" s="145"/>
      <c r="AB133" s="144"/>
      <c r="AC133" s="144"/>
      <c r="AD133" s="144"/>
      <c r="AE133" s="144"/>
      <c r="AF133" s="145"/>
      <c r="AG133" s="145"/>
      <c r="AH133" s="144"/>
      <c r="AI133" s="144"/>
      <c r="AJ133" s="144"/>
      <c r="AK133" s="144"/>
      <c r="AL133" s="144"/>
      <c r="AM133" s="144"/>
      <c r="AN133" s="144"/>
      <c r="AO133" s="144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  <c r="BI133" s="145"/>
      <c r="BJ133" s="145"/>
      <c r="BK133" s="145"/>
      <c r="BL133" s="145"/>
      <c r="BM133" s="145"/>
      <c r="BN133" s="145"/>
      <c r="BO133" s="145"/>
      <c r="BP133" s="145"/>
      <c r="BQ133" s="145"/>
      <c r="BR133" s="145"/>
      <c r="BS133" s="145"/>
      <c r="BT133" s="145"/>
      <c r="BU133" s="145"/>
      <c r="BV133" s="145"/>
      <c r="BW133" s="145"/>
      <c r="BX133" s="145"/>
      <c r="BY133" s="145"/>
      <c r="BZ133" s="145"/>
      <c r="CA133" s="145"/>
      <c r="CB133" s="145"/>
      <c r="CC133" s="145"/>
      <c r="CD133" s="145"/>
      <c r="CE133" s="145"/>
      <c r="CF133" s="145"/>
      <c r="CG133" s="145"/>
      <c r="CH133" s="145"/>
      <c r="CI133" s="145"/>
      <c r="CJ133" s="145"/>
      <c r="CK133" s="145"/>
    </row>
    <row r="134" spans="1:89" ht="13.15" customHeight="1" x14ac:dyDescent="0.25">
      <c r="A134" s="138" t="s">
        <v>90</v>
      </c>
      <c r="B134" s="48" t="s">
        <v>3</v>
      </c>
      <c r="C134" s="26">
        <v>21</v>
      </c>
      <c r="D134" s="12" t="s">
        <v>392</v>
      </c>
      <c r="E134" s="127" t="s">
        <v>393</v>
      </c>
      <c r="F134" s="124">
        <v>4</v>
      </c>
      <c r="G134" s="169" t="s">
        <v>5</v>
      </c>
      <c r="H134" s="169" t="s">
        <v>5</v>
      </c>
      <c r="I134" s="31"/>
      <c r="J134" s="29"/>
      <c r="K134" s="29"/>
      <c r="L134" s="31"/>
      <c r="M134" s="29"/>
      <c r="N134" s="29"/>
      <c r="O134" s="29"/>
      <c r="P134" s="143"/>
      <c r="Q134" s="58"/>
      <c r="R134" s="59"/>
      <c r="S134" s="12"/>
      <c r="T134" s="21"/>
      <c r="V134" s="144"/>
      <c r="X134" s="145"/>
      <c r="Y134" s="145"/>
      <c r="AB134" s="144"/>
      <c r="AC134" s="144"/>
      <c r="AD134" s="145"/>
      <c r="AE134" s="145"/>
      <c r="AF134" s="144"/>
      <c r="AG134" s="144"/>
      <c r="AH134" s="145"/>
      <c r="AI134" s="145"/>
      <c r="AJ134" s="145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  <c r="BH134" s="145"/>
      <c r="BI134" s="145"/>
      <c r="BJ134" s="145"/>
      <c r="BK134" s="145"/>
      <c r="BL134" s="145"/>
      <c r="BM134" s="145"/>
      <c r="BN134" s="145"/>
      <c r="BO134" s="145"/>
      <c r="BP134" s="145"/>
      <c r="BQ134" s="145"/>
      <c r="BR134" s="145"/>
      <c r="BS134" s="145"/>
      <c r="BT134" s="145"/>
      <c r="BU134" s="145"/>
      <c r="BV134" s="145"/>
      <c r="BW134" s="145"/>
      <c r="BX134" s="145"/>
      <c r="BY134" s="145"/>
      <c r="BZ134" s="145"/>
      <c r="CA134" s="145"/>
      <c r="CB134" s="145"/>
      <c r="CC134" s="145"/>
      <c r="CD134" s="145"/>
      <c r="CE134" s="145"/>
      <c r="CF134" s="145"/>
      <c r="CG134" s="145"/>
      <c r="CH134" s="145"/>
      <c r="CI134" s="145"/>
      <c r="CJ134" s="145"/>
      <c r="CK134" s="145"/>
    </row>
    <row r="135" spans="1:89" ht="13.15" customHeight="1" x14ac:dyDescent="0.25">
      <c r="A135" s="138" t="s">
        <v>90</v>
      </c>
      <c r="B135" s="48" t="s">
        <v>3</v>
      </c>
      <c r="C135" s="26">
        <v>22</v>
      </c>
      <c r="D135" s="12" t="s">
        <v>391</v>
      </c>
      <c r="E135" s="12" t="s">
        <v>217</v>
      </c>
      <c r="F135" s="115">
        <v>0</v>
      </c>
      <c r="G135" s="170" t="s">
        <v>104</v>
      </c>
      <c r="H135" s="170" t="s">
        <v>105</v>
      </c>
      <c r="I135" s="14"/>
      <c r="J135" s="29"/>
      <c r="K135" s="29"/>
      <c r="L135" s="1"/>
      <c r="M135" s="8"/>
      <c r="N135" s="8"/>
      <c r="O135" s="8"/>
      <c r="P135" s="143"/>
      <c r="Q135" s="58"/>
      <c r="R135" s="59"/>
      <c r="S135" s="12"/>
      <c r="T135" s="21"/>
      <c r="V135" s="144"/>
      <c r="X135" s="145"/>
      <c r="Y135" s="145"/>
      <c r="Z135" s="145"/>
      <c r="AA135" s="145"/>
      <c r="AB135" s="144">
        <f>V135*0.3</f>
        <v>0</v>
      </c>
      <c r="AC135" s="144" t="e">
        <f>#REF!*0.3</f>
        <v>#REF!</v>
      </c>
      <c r="AD135" s="144"/>
      <c r="AE135" s="144"/>
      <c r="AF135" s="145"/>
      <c r="AG135" s="145"/>
      <c r="AH135" s="144">
        <f>V135*0.7</f>
        <v>0</v>
      </c>
      <c r="AI135" s="144" t="e">
        <f>#REF!*0.7</f>
        <v>#REF!</v>
      </c>
      <c r="AJ135" s="144"/>
      <c r="AK135" s="144"/>
      <c r="AL135" s="144"/>
      <c r="AM135" s="144"/>
      <c r="AN135" s="144"/>
      <c r="AO135" s="144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  <c r="BI135" s="145"/>
      <c r="BJ135" s="145"/>
      <c r="BK135" s="145"/>
      <c r="BL135" s="145"/>
      <c r="BM135" s="145"/>
      <c r="BN135" s="145"/>
      <c r="BO135" s="145"/>
      <c r="BP135" s="145"/>
      <c r="BQ135" s="145"/>
      <c r="BR135" s="145"/>
      <c r="BS135" s="145"/>
      <c r="BT135" s="145"/>
      <c r="BU135" s="145"/>
      <c r="BV135" s="145"/>
      <c r="BW135" s="145"/>
      <c r="BX135" s="145"/>
      <c r="BY135" s="145"/>
      <c r="BZ135" s="145"/>
      <c r="CA135" s="145"/>
      <c r="CB135" s="145"/>
      <c r="CC135" s="145"/>
      <c r="CD135" s="145"/>
      <c r="CE135" s="145"/>
      <c r="CF135" s="145"/>
      <c r="CG135" s="145"/>
      <c r="CH135" s="145"/>
      <c r="CI135" s="145"/>
      <c r="CJ135" s="145"/>
      <c r="CK135" s="145"/>
    </row>
    <row r="136" spans="1:89" ht="13.15" customHeight="1" x14ac:dyDescent="0.25">
      <c r="A136" s="138" t="s">
        <v>90</v>
      </c>
      <c r="B136" s="48" t="s">
        <v>3</v>
      </c>
      <c r="C136" s="8">
        <v>23</v>
      </c>
      <c r="D136" s="9" t="s">
        <v>135</v>
      </c>
      <c r="E136" s="9" t="s">
        <v>179</v>
      </c>
      <c r="F136" s="124">
        <v>2</v>
      </c>
      <c r="G136" s="169" t="s">
        <v>136</v>
      </c>
      <c r="H136" s="169"/>
      <c r="I136" s="31"/>
      <c r="J136" s="29"/>
      <c r="K136" s="29"/>
      <c r="L136" s="31"/>
      <c r="M136" s="8"/>
      <c r="N136" s="8"/>
      <c r="O136" s="8"/>
      <c r="P136" s="143"/>
      <c r="Q136" s="58"/>
      <c r="R136" s="59"/>
      <c r="S136" s="12"/>
      <c r="T136" s="21"/>
      <c r="V136" s="144"/>
      <c r="X136" s="145"/>
      <c r="Y136" s="145"/>
      <c r="Z136" s="144"/>
      <c r="AA136" s="144"/>
      <c r="AB136" s="144">
        <f>V136</f>
        <v>0</v>
      </c>
      <c r="AC136" s="144" t="e">
        <f>#REF!</f>
        <v>#REF!</v>
      </c>
      <c r="AD136" s="144"/>
      <c r="AE136" s="144"/>
      <c r="AF136" s="145"/>
      <c r="AG136" s="145"/>
      <c r="AH136" s="145"/>
      <c r="AI136" s="145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  <c r="BI136" s="145"/>
      <c r="BJ136" s="145"/>
      <c r="BK136" s="145"/>
      <c r="BL136" s="145"/>
      <c r="BM136" s="145"/>
      <c r="BN136" s="145"/>
      <c r="BO136" s="145"/>
      <c r="BP136" s="145"/>
      <c r="BQ136" s="145"/>
      <c r="BR136" s="145"/>
      <c r="BS136" s="145"/>
      <c r="BT136" s="145"/>
      <c r="BU136" s="145"/>
      <c r="BV136" s="145"/>
      <c r="BW136" s="145"/>
      <c r="BX136" s="145"/>
      <c r="BY136" s="145"/>
      <c r="BZ136" s="145"/>
      <c r="CA136" s="145"/>
      <c r="CB136" s="145"/>
      <c r="CC136" s="145"/>
      <c r="CD136" s="145"/>
      <c r="CE136" s="145"/>
      <c r="CF136" s="145"/>
      <c r="CG136" s="145"/>
      <c r="CH136" s="145"/>
      <c r="CI136" s="145"/>
      <c r="CJ136" s="145"/>
      <c r="CK136" s="145"/>
    </row>
    <row r="137" spans="1:89" ht="13.9" customHeight="1" x14ac:dyDescent="0.25">
      <c r="A137" s="138" t="s">
        <v>90</v>
      </c>
      <c r="B137" s="48" t="s">
        <v>3</v>
      </c>
      <c r="C137" s="26">
        <v>24</v>
      </c>
      <c r="D137" s="12" t="s">
        <v>370</v>
      </c>
      <c r="E137" s="21" t="s">
        <v>373</v>
      </c>
      <c r="F137" s="115">
        <v>1</v>
      </c>
      <c r="G137" s="170" t="s">
        <v>372</v>
      </c>
      <c r="H137" s="170" t="s">
        <v>371</v>
      </c>
      <c r="I137" s="14"/>
      <c r="J137" s="29"/>
      <c r="K137" s="29"/>
      <c r="L137" s="1"/>
      <c r="M137" s="8"/>
      <c r="N137" s="8"/>
      <c r="O137" s="8"/>
      <c r="P137" s="143"/>
      <c r="Q137" s="58"/>
      <c r="R137" s="61"/>
      <c r="S137" s="12"/>
      <c r="T137" s="21"/>
      <c r="V137" s="144"/>
      <c r="X137" s="145"/>
      <c r="Y137" s="145"/>
      <c r="Z137" s="144"/>
      <c r="AA137" s="144"/>
      <c r="AB137" s="144">
        <f>V137*0.3</f>
        <v>0</v>
      </c>
      <c r="AC137" s="144" t="e">
        <f>#REF!*0.3</f>
        <v>#REF!</v>
      </c>
      <c r="AD137" s="144">
        <f>V137*0.7</f>
        <v>0</v>
      </c>
      <c r="AE137" s="144" t="e">
        <f>#REF!*0.7</f>
        <v>#REF!</v>
      </c>
      <c r="AF137" s="145"/>
      <c r="AG137" s="145"/>
      <c r="AH137" s="144"/>
      <c r="AI137" s="144"/>
      <c r="AJ137" s="144"/>
      <c r="AK137" s="144"/>
      <c r="AL137" s="144"/>
      <c r="AM137" s="144"/>
      <c r="AN137" s="144"/>
      <c r="AO137" s="144"/>
      <c r="AP137" s="145"/>
      <c r="AQ137" s="145"/>
      <c r="AR137" s="145"/>
      <c r="AS137" s="145"/>
      <c r="AT137" s="145"/>
      <c r="AU137" s="145"/>
      <c r="AV137" s="145"/>
      <c r="AW137" s="145"/>
      <c r="AX137" s="145"/>
      <c r="AY137" s="145"/>
      <c r="AZ137" s="145"/>
      <c r="BA137" s="145"/>
      <c r="BB137" s="145"/>
      <c r="BC137" s="145"/>
      <c r="BD137" s="145"/>
      <c r="BE137" s="145"/>
      <c r="BF137" s="145"/>
      <c r="BG137" s="145"/>
      <c r="BH137" s="145"/>
      <c r="BI137" s="145"/>
      <c r="BJ137" s="145"/>
      <c r="BK137" s="145"/>
      <c r="BL137" s="145"/>
      <c r="BM137" s="145"/>
      <c r="BN137" s="145"/>
      <c r="BO137" s="145"/>
      <c r="BP137" s="145"/>
      <c r="BQ137" s="145"/>
      <c r="BR137" s="145"/>
      <c r="BS137" s="145"/>
      <c r="BT137" s="145"/>
      <c r="BU137" s="145"/>
      <c r="BV137" s="145"/>
      <c r="BW137" s="145"/>
      <c r="BX137" s="145"/>
      <c r="BY137" s="145"/>
      <c r="BZ137" s="145"/>
      <c r="CA137" s="145"/>
      <c r="CB137" s="145"/>
      <c r="CC137" s="145"/>
      <c r="CD137" s="145"/>
      <c r="CE137" s="145"/>
      <c r="CF137" s="145"/>
      <c r="CG137" s="145"/>
      <c r="CH137" s="145"/>
      <c r="CI137" s="145"/>
      <c r="CJ137" s="145"/>
      <c r="CK137" s="145"/>
    </row>
    <row r="138" spans="1:89" ht="12" customHeight="1" x14ac:dyDescent="0.25">
      <c r="A138" s="138" t="s">
        <v>90</v>
      </c>
      <c r="B138" s="48" t="s">
        <v>3</v>
      </c>
      <c r="C138" s="26">
        <v>25</v>
      </c>
      <c r="D138" s="12" t="s">
        <v>107</v>
      </c>
      <c r="E138" s="13" t="s">
        <v>184</v>
      </c>
      <c r="F138" s="126">
        <v>4</v>
      </c>
      <c r="G138" s="183" t="s">
        <v>108</v>
      </c>
      <c r="H138" s="170" t="s">
        <v>109</v>
      </c>
      <c r="I138" s="14"/>
      <c r="J138" s="29"/>
      <c r="K138" s="29"/>
      <c r="L138" s="1"/>
      <c r="M138" s="8"/>
      <c r="N138" s="8"/>
      <c r="O138" s="8"/>
      <c r="P138" s="143"/>
      <c r="Q138" s="58"/>
      <c r="R138" s="59"/>
      <c r="S138" s="11"/>
      <c r="T138" s="21"/>
      <c r="V138" s="144"/>
      <c r="X138" s="145"/>
      <c r="Y138" s="145"/>
      <c r="Z138" s="145"/>
      <c r="AA138" s="145"/>
      <c r="AB138" s="144">
        <f>V138*0.3</f>
        <v>0</v>
      </c>
      <c r="AC138" s="144" t="e">
        <f>#REF!*0.3</f>
        <v>#REF!</v>
      </c>
      <c r="AD138" s="144"/>
      <c r="AE138" s="144"/>
      <c r="AF138" s="145"/>
      <c r="AG138" s="145"/>
      <c r="AH138" s="144">
        <f>V138*0.7</f>
        <v>0</v>
      </c>
      <c r="AI138" s="144" t="e">
        <f>#REF!*0.7</f>
        <v>#REF!</v>
      </c>
      <c r="AJ138" s="144"/>
      <c r="AK138" s="144"/>
      <c r="AL138" s="144"/>
      <c r="AM138" s="144"/>
      <c r="AN138" s="144"/>
      <c r="AO138" s="144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  <c r="BI138" s="145"/>
      <c r="BJ138" s="145"/>
      <c r="BK138" s="145"/>
      <c r="BL138" s="145"/>
      <c r="BM138" s="145"/>
      <c r="BN138" s="145"/>
      <c r="BO138" s="145"/>
      <c r="BP138" s="145"/>
      <c r="BQ138" s="145"/>
      <c r="BR138" s="145"/>
      <c r="BS138" s="145"/>
      <c r="BT138" s="145"/>
      <c r="BU138" s="145"/>
      <c r="BV138" s="145"/>
      <c r="BW138" s="145"/>
      <c r="BX138" s="145"/>
      <c r="BY138" s="145"/>
      <c r="BZ138" s="145"/>
      <c r="CA138" s="145"/>
      <c r="CB138" s="145"/>
      <c r="CC138" s="145"/>
      <c r="CD138" s="145"/>
      <c r="CE138" s="145"/>
      <c r="CF138" s="145"/>
      <c r="CG138" s="145"/>
      <c r="CH138" s="145"/>
      <c r="CI138" s="145"/>
      <c r="CJ138" s="145"/>
      <c r="CK138" s="145"/>
    </row>
    <row r="139" spans="1:89" ht="13.15" customHeight="1" x14ac:dyDescent="0.25">
      <c r="A139" s="138" t="s">
        <v>90</v>
      </c>
      <c r="B139" s="48" t="s">
        <v>3</v>
      </c>
      <c r="C139" s="8">
        <v>26</v>
      </c>
      <c r="D139" s="12" t="s">
        <v>110</v>
      </c>
      <c r="E139" s="12" t="s">
        <v>4</v>
      </c>
      <c r="F139" s="121">
        <v>4</v>
      </c>
      <c r="G139" s="170" t="s">
        <v>111</v>
      </c>
      <c r="H139" s="170" t="s">
        <v>111</v>
      </c>
      <c r="I139" s="6"/>
      <c r="J139" s="29"/>
      <c r="K139" s="29"/>
      <c r="L139" s="1"/>
      <c r="M139" s="8"/>
      <c r="N139" s="8"/>
      <c r="O139" s="8"/>
      <c r="P139" s="143"/>
      <c r="Q139" s="58"/>
      <c r="R139" s="59"/>
      <c r="S139" s="12"/>
      <c r="T139" s="21"/>
      <c r="V139" s="144"/>
      <c r="X139" s="145"/>
      <c r="Y139" s="145"/>
      <c r="Z139" s="144"/>
      <c r="AA139" s="144"/>
      <c r="AB139" s="144">
        <f>V139</f>
        <v>0</v>
      </c>
      <c r="AC139" s="144" t="e">
        <f>#REF!</f>
        <v>#REF!</v>
      </c>
      <c r="AD139" s="144"/>
      <c r="AE139" s="144"/>
      <c r="AF139" s="145"/>
      <c r="AG139" s="145"/>
      <c r="AH139" s="145"/>
      <c r="AI139" s="145"/>
      <c r="AJ139" s="145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  <c r="BI139" s="145"/>
      <c r="BJ139" s="145"/>
      <c r="BK139" s="145"/>
      <c r="BL139" s="145"/>
      <c r="BM139" s="145"/>
      <c r="BN139" s="145"/>
      <c r="BO139" s="145"/>
      <c r="BP139" s="145"/>
      <c r="BQ139" s="145"/>
      <c r="BR139" s="145"/>
      <c r="BS139" s="145"/>
      <c r="BT139" s="145"/>
      <c r="BU139" s="145"/>
      <c r="BV139" s="145"/>
      <c r="BW139" s="145"/>
      <c r="BX139" s="145"/>
      <c r="BY139" s="145"/>
      <c r="BZ139" s="145"/>
      <c r="CA139" s="145"/>
      <c r="CB139" s="145"/>
      <c r="CC139" s="145"/>
      <c r="CD139" s="145"/>
      <c r="CE139" s="145"/>
      <c r="CF139" s="145"/>
      <c r="CG139" s="145"/>
      <c r="CH139" s="145"/>
      <c r="CI139" s="145"/>
      <c r="CJ139" s="145"/>
      <c r="CK139" s="145"/>
    </row>
    <row r="140" spans="1:89" ht="13.15" customHeight="1" x14ac:dyDescent="0.25">
      <c r="A140" s="138" t="s">
        <v>90</v>
      </c>
      <c r="B140" s="48" t="s">
        <v>3</v>
      </c>
      <c r="C140" s="26">
        <v>27</v>
      </c>
      <c r="D140" s="9" t="s">
        <v>132</v>
      </c>
      <c r="E140" s="32" t="s">
        <v>375</v>
      </c>
      <c r="F140" s="117">
        <v>1</v>
      </c>
      <c r="G140" s="169" t="s">
        <v>5</v>
      </c>
      <c r="H140" s="169" t="s">
        <v>5</v>
      </c>
      <c r="I140" s="33"/>
      <c r="J140" s="29"/>
      <c r="K140" s="29"/>
      <c r="L140" s="31"/>
      <c r="M140" s="8"/>
      <c r="N140" s="8"/>
      <c r="O140" s="8"/>
      <c r="P140" s="143"/>
      <c r="Q140" s="58"/>
      <c r="R140" s="59"/>
      <c r="S140" s="12"/>
      <c r="T140" s="21"/>
      <c r="V140" s="144"/>
      <c r="X140" s="145"/>
      <c r="Y140" s="145"/>
      <c r="Z140" s="144"/>
      <c r="AA140" s="144"/>
      <c r="AB140" s="144">
        <f>V140*0.3</f>
        <v>0</v>
      </c>
      <c r="AC140" s="144" t="e">
        <f>#REF!*0.3</f>
        <v>#REF!</v>
      </c>
      <c r="AD140" s="144">
        <f>V140*0.7</f>
        <v>0</v>
      </c>
      <c r="AE140" s="144" t="e">
        <f>#REF!*0.7</f>
        <v>#REF!</v>
      </c>
      <c r="AF140" s="145"/>
      <c r="AG140" s="145"/>
      <c r="AH140" s="145"/>
      <c r="AI140" s="145"/>
      <c r="AJ140" s="145"/>
      <c r="AK140" s="145"/>
      <c r="AL140" s="145"/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  <c r="BI140" s="145"/>
      <c r="BJ140" s="145"/>
      <c r="BK140" s="145"/>
      <c r="BL140" s="145"/>
      <c r="BM140" s="145"/>
      <c r="BN140" s="145"/>
      <c r="BO140" s="145"/>
      <c r="BP140" s="145"/>
      <c r="BQ140" s="145"/>
      <c r="BR140" s="145"/>
      <c r="BS140" s="145"/>
      <c r="BT140" s="145"/>
      <c r="BU140" s="145"/>
      <c r="BV140" s="145"/>
      <c r="BW140" s="145"/>
      <c r="BX140" s="145"/>
      <c r="BY140" s="145"/>
      <c r="BZ140" s="145"/>
      <c r="CA140" s="145"/>
      <c r="CB140" s="145"/>
      <c r="CC140" s="145"/>
      <c r="CD140" s="145"/>
      <c r="CE140" s="145"/>
      <c r="CF140" s="145"/>
      <c r="CG140" s="145"/>
      <c r="CH140" s="145"/>
      <c r="CI140" s="145"/>
      <c r="CJ140" s="145"/>
      <c r="CK140" s="145"/>
    </row>
    <row r="141" spans="1:89" ht="12" customHeight="1" x14ac:dyDescent="0.25">
      <c r="A141" s="138" t="s">
        <v>90</v>
      </c>
      <c r="B141" s="48" t="s">
        <v>3</v>
      </c>
      <c r="C141" s="26">
        <v>28</v>
      </c>
      <c r="D141" s="9" t="s">
        <v>185</v>
      </c>
      <c r="E141" s="10" t="s">
        <v>186</v>
      </c>
      <c r="F141" s="122">
        <v>5</v>
      </c>
      <c r="G141" s="184" t="s">
        <v>100</v>
      </c>
      <c r="H141" s="185" t="s">
        <v>101</v>
      </c>
      <c r="J141" s="29"/>
      <c r="K141" s="29"/>
      <c r="L141" s="31"/>
      <c r="M141" s="8"/>
      <c r="N141" s="8"/>
      <c r="O141" s="8"/>
      <c r="P141" s="62"/>
      <c r="Q141" s="61"/>
      <c r="R141" s="63"/>
      <c r="S141" s="133"/>
      <c r="T141" s="55"/>
      <c r="V141" s="144"/>
      <c r="X141" s="145"/>
      <c r="Y141" s="145"/>
      <c r="Z141" s="145"/>
      <c r="AA141" s="145"/>
      <c r="AB141" s="144">
        <f>V141</f>
        <v>0</v>
      </c>
      <c r="AC141" s="144" t="e">
        <f>#REF!</f>
        <v>#REF!</v>
      </c>
      <c r="AD141" s="144"/>
      <c r="AE141" s="144"/>
      <c r="AF141" s="145"/>
      <c r="AG141" s="145"/>
      <c r="AH141" s="144"/>
      <c r="AI141" s="144"/>
      <c r="AJ141" s="144"/>
      <c r="AK141" s="144"/>
      <c r="AL141" s="144"/>
      <c r="AM141" s="144"/>
      <c r="AN141" s="144"/>
      <c r="AO141" s="144"/>
      <c r="AP141" s="145"/>
      <c r="AQ141" s="145"/>
      <c r="AR141" s="145"/>
      <c r="AS141" s="145"/>
      <c r="AT141" s="145"/>
      <c r="AU141" s="145"/>
      <c r="AV141" s="145"/>
      <c r="AW141" s="145"/>
      <c r="AX141" s="145"/>
      <c r="AY141" s="145"/>
      <c r="AZ141" s="145"/>
      <c r="BA141" s="145"/>
      <c r="BB141" s="145"/>
      <c r="BC141" s="145"/>
      <c r="BD141" s="145"/>
      <c r="BE141" s="145"/>
      <c r="BF141" s="145"/>
      <c r="BG141" s="145"/>
      <c r="BH141" s="145"/>
      <c r="BI141" s="145"/>
      <c r="BJ141" s="145"/>
      <c r="BK141" s="145"/>
      <c r="BL141" s="145"/>
      <c r="BM141" s="145"/>
      <c r="BN141" s="145"/>
      <c r="BO141" s="145"/>
      <c r="BP141" s="145"/>
      <c r="BQ141" s="145"/>
      <c r="BR141" s="145"/>
      <c r="BS141" s="145"/>
      <c r="BT141" s="145"/>
      <c r="BU141" s="145"/>
      <c r="BV141" s="145"/>
      <c r="BW141" s="145"/>
      <c r="BX141" s="145"/>
      <c r="BY141" s="145"/>
      <c r="BZ141" s="145"/>
      <c r="CA141" s="145"/>
      <c r="CB141" s="145"/>
      <c r="CC141" s="145"/>
      <c r="CD141" s="145"/>
      <c r="CE141" s="145"/>
      <c r="CF141" s="145"/>
      <c r="CG141" s="145"/>
      <c r="CH141" s="145"/>
      <c r="CI141" s="145"/>
      <c r="CJ141" s="145"/>
      <c r="CK141" s="145"/>
    </row>
    <row r="142" spans="1:89" ht="13.15" customHeight="1" x14ac:dyDescent="0.25">
      <c r="A142" s="138" t="s">
        <v>90</v>
      </c>
      <c r="B142" s="48" t="s">
        <v>3</v>
      </c>
      <c r="C142" s="8">
        <v>29</v>
      </c>
      <c r="D142" s="12" t="s">
        <v>220</v>
      </c>
      <c r="E142" s="13" t="s">
        <v>187</v>
      </c>
      <c r="F142" s="121">
        <v>0</v>
      </c>
      <c r="G142" s="170" t="s">
        <v>102</v>
      </c>
      <c r="H142" s="170" t="s">
        <v>103</v>
      </c>
      <c r="I142" s="14"/>
      <c r="J142" s="29"/>
      <c r="K142" s="29"/>
      <c r="L142" s="1"/>
      <c r="M142" s="8"/>
      <c r="N142" s="8"/>
      <c r="O142" s="8"/>
      <c r="P142" s="143"/>
      <c r="Q142" s="58"/>
      <c r="R142" s="59"/>
      <c r="S142" s="12"/>
      <c r="T142" s="21"/>
      <c r="V142" s="144"/>
      <c r="X142" s="145"/>
      <c r="Y142" s="145"/>
      <c r="Z142" s="145"/>
      <c r="AA142" s="145"/>
      <c r="AB142" s="144">
        <f>V142</f>
        <v>0</v>
      </c>
      <c r="AC142" s="144" t="e">
        <f>#REF!</f>
        <v>#REF!</v>
      </c>
      <c r="AD142" s="144"/>
      <c r="AE142" s="144"/>
      <c r="AF142" s="145"/>
      <c r="AG142" s="145"/>
      <c r="AH142" s="144"/>
      <c r="AI142" s="144"/>
      <c r="AJ142" s="144"/>
      <c r="AK142" s="144"/>
      <c r="AL142" s="144"/>
      <c r="AM142" s="144"/>
      <c r="AN142" s="144"/>
      <c r="AO142" s="144"/>
      <c r="AP142" s="145"/>
      <c r="AQ142" s="145"/>
      <c r="AR142" s="145"/>
      <c r="AS142" s="145"/>
      <c r="AT142" s="145"/>
      <c r="AU142" s="145"/>
      <c r="AV142" s="145"/>
      <c r="AW142" s="145"/>
      <c r="AX142" s="145"/>
      <c r="AY142" s="145"/>
      <c r="AZ142" s="145"/>
      <c r="BA142" s="145"/>
      <c r="BB142" s="145"/>
      <c r="BC142" s="145"/>
      <c r="BD142" s="145"/>
      <c r="BE142" s="145"/>
      <c r="BF142" s="145"/>
      <c r="BG142" s="145"/>
      <c r="BH142" s="145"/>
      <c r="BI142" s="145"/>
      <c r="BJ142" s="145"/>
      <c r="BK142" s="145"/>
      <c r="BL142" s="145"/>
      <c r="BM142" s="145"/>
      <c r="BN142" s="145"/>
      <c r="BO142" s="145"/>
      <c r="BP142" s="145"/>
      <c r="BQ142" s="145"/>
      <c r="BR142" s="145"/>
      <c r="BS142" s="145"/>
      <c r="BT142" s="145"/>
      <c r="BU142" s="145"/>
      <c r="BV142" s="145"/>
      <c r="BW142" s="145"/>
      <c r="BX142" s="145"/>
      <c r="BY142" s="145"/>
      <c r="BZ142" s="145"/>
      <c r="CA142" s="145"/>
      <c r="CB142" s="145"/>
      <c r="CC142" s="145"/>
      <c r="CD142" s="145"/>
      <c r="CE142" s="145"/>
      <c r="CF142" s="145"/>
      <c r="CG142" s="145"/>
      <c r="CH142" s="145"/>
      <c r="CI142" s="145"/>
      <c r="CJ142" s="145"/>
      <c r="CK142" s="145"/>
    </row>
    <row r="143" spans="1:89" ht="12" customHeight="1" x14ac:dyDescent="0.25">
      <c r="A143" s="138" t="s">
        <v>90</v>
      </c>
      <c r="B143" s="48" t="s">
        <v>3</v>
      </c>
      <c r="C143" s="26">
        <v>30</v>
      </c>
      <c r="D143" s="12" t="s">
        <v>25</v>
      </c>
      <c r="E143" s="13" t="s">
        <v>162</v>
      </c>
      <c r="F143" s="126">
        <v>1</v>
      </c>
      <c r="G143" s="183" t="s">
        <v>207</v>
      </c>
      <c r="H143" s="170"/>
      <c r="I143" s="14"/>
      <c r="J143" s="16"/>
      <c r="K143" s="16"/>
      <c r="L143" s="15"/>
      <c r="M143" s="16"/>
      <c r="N143" s="16"/>
      <c r="O143" s="16"/>
      <c r="P143" s="143"/>
      <c r="Q143" s="58"/>
      <c r="R143" s="59"/>
      <c r="S143" s="11"/>
      <c r="T143" s="21"/>
      <c r="V143" s="144"/>
      <c r="X143" s="145"/>
      <c r="Y143" s="145"/>
      <c r="Z143" s="145"/>
      <c r="AA143" s="145"/>
      <c r="AB143" s="144"/>
      <c r="AC143" s="144"/>
      <c r="AD143" s="144"/>
      <c r="AE143" s="144"/>
      <c r="AF143" s="144"/>
      <c r="AG143" s="144"/>
      <c r="AH143" s="144"/>
      <c r="AI143" s="144"/>
      <c r="AJ143" s="144"/>
      <c r="AK143" s="144"/>
      <c r="AL143" s="144"/>
      <c r="AM143" s="144"/>
      <c r="AN143" s="144"/>
      <c r="AO143" s="144"/>
      <c r="AP143" s="144"/>
      <c r="AQ143" s="145"/>
      <c r="AR143" s="144"/>
      <c r="AS143" s="144"/>
      <c r="AT143" s="145"/>
      <c r="AU143" s="145"/>
      <c r="AV143" s="145"/>
      <c r="AW143" s="145"/>
      <c r="AX143" s="145"/>
      <c r="AY143" s="145"/>
      <c r="AZ143" s="145"/>
      <c r="BA143" s="145"/>
      <c r="BB143" s="145"/>
      <c r="BC143" s="145"/>
      <c r="BD143" s="145"/>
      <c r="BE143" s="145"/>
      <c r="BF143" s="145"/>
      <c r="BG143" s="145"/>
      <c r="BH143" s="145"/>
      <c r="BI143" s="145"/>
      <c r="BJ143" s="145"/>
      <c r="BK143" s="145"/>
      <c r="BL143" s="145"/>
      <c r="BM143" s="145"/>
      <c r="BN143" s="145"/>
      <c r="BO143" s="145"/>
      <c r="BP143" s="145"/>
      <c r="BQ143" s="145"/>
      <c r="BR143" s="145"/>
      <c r="BS143" s="145"/>
      <c r="BT143" s="145"/>
      <c r="BU143" s="145"/>
      <c r="BV143" s="145"/>
      <c r="BW143" s="145"/>
      <c r="BX143" s="145"/>
      <c r="BY143" s="145"/>
      <c r="BZ143" s="145"/>
      <c r="CA143" s="145"/>
      <c r="CB143" s="145"/>
      <c r="CC143" s="145"/>
      <c r="CD143" s="145"/>
      <c r="CE143" s="145"/>
      <c r="CF143" s="145"/>
      <c r="CG143" s="145"/>
      <c r="CH143" s="145"/>
      <c r="CI143" s="145"/>
      <c r="CJ143" s="145"/>
      <c r="CK143" s="145"/>
    </row>
    <row r="144" spans="1:89" ht="13.15" customHeight="1" x14ac:dyDescent="0.25">
      <c r="A144" s="138" t="s">
        <v>90</v>
      </c>
      <c r="B144" s="48" t="s">
        <v>3</v>
      </c>
      <c r="C144" s="26">
        <v>31</v>
      </c>
      <c r="D144" s="12" t="s">
        <v>386</v>
      </c>
      <c r="E144" s="12" t="s">
        <v>4</v>
      </c>
      <c r="F144" s="115">
        <v>2</v>
      </c>
      <c r="G144" s="170" t="s">
        <v>22</v>
      </c>
      <c r="H144" s="170" t="s">
        <v>192</v>
      </c>
      <c r="I144" s="14"/>
      <c r="J144" s="16"/>
      <c r="K144" s="16"/>
      <c r="L144" s="15"/>
      <c r="M144" s="16"/>
      <c r="N144" s="16"/>
      <c r="O144" s="16"/>
      <c r="P144" s="143"/>
      <c r="Q144" s="58"/>
      <c r="R144" s="59"/>
      <c r="S144" s="12"/>
      <c r="T144" s="21"/>
      <c r="V144" s="144"/>
      <c r="X144" s="145"/>
      <c r="Y144" s="145"/>
      <c r="Z144" s="144"/>
      <c r="AA144" s="144"/>
      <c r="AB144" s="144"/>
      <c r="AC144" s="144"/>
      <c r="AD144" s="144"/>
      <c r="AE144" s="144"/>
      <c r="AF144" s="144"/>
      <c r="AG144" s="144"/>
      <c r="AH144" s="144"/>
      <c r="AI144" s="144"/>
      <c r="AJ144" s="144"/>
      <c r="AK144" s="144"/>
      <c r="AL144" s="144"/>
      <c r="AM144" s="144"/>
      <c r="AN144" s="144"/>
      <c r="AO144" s="144"/>
      <c r="AP144" s="144"/>
      <c r="AQ144" s="145"/>
      <c r="AR144" s="144"/>
      <c r="AS144" s="144"/>
      <c r="AT144" s="145"/>
      <c r="AU144" s="145"/>
      <c r="AV144" s="145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/>
      <c r="BH144" s="145"/>
      <c r="BI144" s="145"/>
      <c r="BJ144" s="145"/>
      <c r="BK144" s="145"/>
      <c r="BL144" s="145"/>
      <c r="BM144" s="145"/>
      <c r="BN144" s="145"/>
      <c r="BO144" s="145"/>
      <c r="BP144" s="145"/>
      <c r="BQ144" s="145"/>
      <c r="BR144" s="145"/>
      <c r="BS144" s="145"/>
      <c r="BT144" s="145"/>
      <c r="BU144" s="145"/>
      <c r="BV144" s="145"/>
      <c r="BW144" s="145"/>
      <c r="BX144" s="145"/>
      <c r="BY144" s="145"/>
      <c r="BZ144" s="145"/>
      <c r="CA144" s="145"/>
      <c r="CB144" s="145"/>
      <c r="CC144" s="145"/>
      <c r="CD144" s="145"/>
      <c r="CE144" s="145"/>
      <c r="CF144" s="145"/>
      <c r="CG144" s="145"/>
      <c r="CH144" s="145"/>
      <c r="CI144" s="145"/>
      <c r="CJ144" s="145"/>
      <c r="CK144" s="145"/>
    </row>
    <row r="145" spans="1:89" ht="13.15" customHeight="1" x14ac:dyDescent="0.25">
      <c r="A145" s="138" t="s">
        <v>90</v>
      </c>
      <c r="B145" s="48" t="s">
        <v>3</v>
      </c>
      <c r="C145" s="8">
        <v>32</v>
      </c>
      <c r="D145" s="12" t="s">
        <v>385</v>
      </c>
      <c r="E145" s="12" t="s">
        <v>4</v>
      </c>
      <c r="F145" s="115">
        <v>1</v>
      </c>
      <c r="G145" s="170" t="s">
        <v>21</v>
      </c>
      <c r="H145" s="170" t="s">
        <v>192</v>
      </c>
      <c r="I145" s="14"/>
      <c r="J145" s="16"/>
      <c r="K145" s="16"/>
      <c r="L145" s="15"/>
      <c r="M145" s="16"/>
      <c r="N145" s="16"/>
      <c r="O145" s="16"/>
      <c r="P145" s="143"/>
      <c r="Q145" s="58"/>
      <c r="R145" s="59"/>
      <c r="S145" s="12"/>
      <c r="T145" s="21"/>
      <c r="V145" s="144"/>
      <c r="X145" s="145"/>
      <c r="Y145" s="145"/>
      <c r="Z145" s="144"/>
      <c r="AA145" s="144"/>
      <c r="AB145" s="144">
        <f>V145</f>
        <v>0</v>
      </c>
      <c r="AC145" s="144" t="e">
        <f>#REF!</f>
        <v>#REF!</v>
      </c>
      <c r="AD145" s="144"/>
      <c r="AE145" s="144"/>
      <c r="AF145" s="144"/>
      <c r="AG145" s="144"/>
      <c r="AH145" s="144"/>
      <c r="AI145" s="144"/>
      <c r="AJ145" s="144"/>
      <c r="AK145" s="144"/>
      <c r="AL145" s="144"/>
      <c r="AM145" s="144"/>
      <c r="AN145" s="144"/>
      <c r="AO145" s="144"/>
      <c r="AP145" s="144"/>
      <c r="AQ145" s="145"/>
      <c r="AR145" s="144"/>
      <c r="AS145" s="144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  <c r="BI145" s="145"/>
      <c r="BJ145" s="145"/>
      <c r="BK145" s="145"/>
      <c r="BL145" s="145"/>
      <c r="BM145" s="145"/>
      <c r="BN145" s="145"/>
      <c r="BO145" s="145"/>
      <c r="BP145" s="145"/>
      <c r="BQ145" s="145"/>
      <c r="BR145" s="145"/>
      <c r="BS145" s="145"/>
      <c r="BT145" s="145"/>
      <c r="BU145" s="145"/>
      <c r="BV145" s="145"/>
      <c r="BW145" s="145"/>
      <c r="BX145" s="145"/>
      <c r="BY145" s="145"/>
      <c r="BZ145" s="145"/>
      <c r="CA145" s="145"/>
      <c r="CB145" s="145"/>
      <c r="CC145" s="145"/>
      <c r="CD145" s="145"/>
      <c r="CE145" s="145"/>
      <c r="CF145" s="145"/>
      <c r="CG145" s="145"/>
      <c r="CH145" s="145"/>
      <c r="CI145" s="145"/>
      <c r="CJ145" s="145"/>
      <c r="CK145" s="145"/>
    </row>
    <row r="146" spans="1:89" ht="12.75" customHeight="1" x14ac:dyDescent="0.25">
      <c r="A146" s="138" t="s">
        <v>90</v>
      </c>
      <c r="B146" s="48" t="s">
        <v>3</v>
      </c>
      <c r="C146" s="26">
        <v>33</v>
      </c>
      <c r="D146" s="10" t="s">
        <v>414</v>
      </c>
      <c r="E146" s="9" t="s">
        <v>221</v>
      </c>
      <c r="F146" s="117">
        <v>1</v>
      </c>
      <c r="G146" s="186" t="s">
        <v>5</v>
      </c>
      <c r="H146" s="186" t="s">
        <v>5</v>
      </c>
      <c r="I146" s="31"/>
      <c r="J146" s="29"/>
      <c r="K146" s="29"/>
      <c r="L146" s="31"/>
      <c r="M146" s="29"/>
      <c r="N146" s="29"/>
      <c r="O146" s="29"/>
      <c r="P146" s="143"/>
      <c r="Q146" s="58"/>
      <c r="R146" s="59"/>
      <c r="S146" s="12"/>
      <c r="T146" s="21"/>
      <c r="V146" s="144"/>
      <c r="X146" s="145"/>
      <c r="Y146" s="145"/>
      <c r="Z146" s="145"/>
      <c r="AA146" s="145"/>
      <c r="AB146" s="144">
        <f>V146*0.3</f>
        <v>0</v>
      </c>
      <c r="AC146" s="144" t="e">
        <f>#REF!*0.3</f>
        <v>#REF!</v>
      </c>
      <c r="AD146" s="145"/>
      <c r="AE146" s="145"/>
      <c r="AF146" s="144">
        <f>V146*0.7</f>
        <v>0</v>
      </c>
      <c r="AG146" s="144" t="e">
        <f>#REF!*0.7</f>
        <v>#REF!</v>
      </c>
      <c r="AH146" s="145"/>
      <c r="AI146" s="145"/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  <c r="BI146" s="145"/>
      <c r="BJ146" s="145"/>
      <c r="BK146" s="145"/>
      <c r="BL146" s="145"/>
      <c r="BM146" s="145"/>
      <c r="BN146" s="145"/>
      <c r="BO146" s="145"/>
      <c r="BP146" s="145"/>
      <c r="BQ146" s="145"/>
      <c r="BR146" s="145"/>
      <c r="BS146" s="145"/>
      <c r="BT146" s="145"/>
      <c r="BU146" s="145"/>
      <c r="BV146" s="145"/>
      <c r="BW146" s="145"/>
      <c r="BX146" s="145"/>
      <c r="BY146" s="145"/>
      <c r="BZ146" s="145"/>
      <c r="CA146" s="145"/>
      <c r="CB146" s="145"/>
      <c r="CC146" s="145"/>
      <c r="CD146" s="145"/>
      <c r="CE146" s="145"/>
      <c r="CF146" s="145"/>
      <c r="CG146" s="145"/>
      <c r="CH146" s="145"/>
      <c r="CI146" s="145"/>
      <c r="CJ146" s="145"/>
      <c r="CK146" s="145"/>
    </row>
    <row r="147" spans="1:89" x14ac:dyDescent="0.25">
      <c r="E147" s="33"/>
      <c r="F147" s="5">
        <f>SUM(F114:F146)</f>
        <v>71</v>
      </c>
      <c r="G147" s="176"/>
      <c r="H147" s="176"/>
      <c r="I147" s="31"/>
      <c r="Q147" s="56"/>
      <c r="R147" s="57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  <c r="BI147" s="145"/>
      <c r="BJ147" s="145"/>
      <c r="BK147" s="145"/>
      <c r="BL147" s="145"/>
      <c r="BM147" s="145"/>
      <c r="BN147" s="145"/>
      <c r="BO147" s="145"/>
      <c r="BP147" s="145"/>
      <c r="BQ147" s="145"/>
      <c r="BR147" s="145"/>
      <c r="BS147" s="145"/>
      <c r="BT147" s="145"/>
      <c r="BU147" s="145"/>
      <c r="BV147" s="145"/>
      <c r="BW147" s="145"/>
      <c r="BX147" s="145"/>
      <c r="BY147" s="145"/>
      <c r="BZ147" s="145"/>
      <c r="CA147" s="145"/>
      <c r="CB147" s="145"/>
      <c r="CC147" s="145"/>
      <c r="CD147" s="145"/>
      <c r="CE147" s="145"/>
      <c r="CF147" s="145"/>
      <c r="CG147" s="145"/>
      <c r="CH147" s="145"/>
      <c r="CI147" s="145"/>
      <c r="CJ147" s="145"/>
      <c r="CK147" s="145"/>
    </row>
    <row r="148" spans="1:89" x14ac:dyDescent="0.25">
      <c r="E148" s="33"/>
      <c r="Z148" s="34">
        <f t="shared" ref="Z148:BE148" si="1">SUM(Z12:Z141)</f>
        <v>0</v>
      </c>
      <c r="AA148" s="34">
        <f t="shared" si="1"/>
        <v>0</v>
      </c>
      <c r="AB148" s="34">
        <f t="shared" si="1"/>
        <v>0</v>
      </c>
      <c r="AC148" s="34" t="e">
        <f t="shared" si="1"/>
        <v>#REF!</v>
      </c>
      <c r="AD148" s="34">
        <f t="shared" si="1"/>
        <v>0</v>
      </c>
      <c r="AE148" s="34" t="e">
        <f t="shared" si="1"/>
        <v>#REF!</v>
      </c>
      <c r="AF148" s="34">
        <f t="shared" si="1"/>
        <v>0</v>
      </c>
      <c r="AG148" s="34" t="e">
        <f t="shared" si="1"/>
        <v>#REF!</v>
      </c>
      <c r="AH148" s="34">
        <f t="shared" si="1"/>
        <v>0</v>
      </c>
      <c r="AI148" s="34" t="e">
        <f t="shared" si="1"/>
        <v>#REF!</v>
      </c>
      <c r="AJ148" s="34">
        <f t="shared" si="1"/>
        <v>0</v>
      </c>
      <c r="AK148" s="34" t="e">
        <f t="shared" si="1"/>
        <v>#REF!</v>
      </c>
      <c r="AL148" s="34">
        <f t="shared" si="1"/>
        <v>0</v>
      </c>
      <c r="AM148" s="34" t="e">
        <f t="shared" si="1"/>
        <v>#REF!</v>
      </c>
      <c r="AN148" s="34">
        <f t="shared" si="1"/>
        <v>0</v>
      </c>
      <c r="AO148" s="34">
        <f t="shared" si="1"/>
        <v>0</v>
      </c>
      <c r="AP148" s="34">
        <f t="shared" si="1"/>
        <v>0</v>
      </c>
      <c r="AQ148" s="34">
        <f t="shared" si="1"/>
        <v>0</v>
      </c>
      <c r="AR148" s="34">
        <f t="shared" si="1"/>
        <v>0</v>
      </c>
      <c r="AS148" s="34">
        <f t="shared" si="1"/>
        <v>0</v>
      </c>
      <c r="AT148" s="34">
        <f t="shared" si="1"/>
        <v>0</v>
      </c>
      <c r="AU148" s="34">
        <f t="shared" si="1"/>
        <v>0</v>
      </c>
      <c r="AV148" s="34">
        <f t="shared" si="1"/>
        <v>0</v>
      </c>
      <c r="AW148" s="34">
        <f t="shared" si="1"/>
        <v>0</v>
      </c>
      <c r="AX148" s="34">
        <f t="shared" si="1"/>
        <v>0</v>
      </c>
      <c r="AY148" s="34">
        <f t="shared" si="1"/>
        <v>0</v>
      </c>
      <c r="AZ148" s="34">
        <f t="shared" si="1"/>
        <v>0</v>
      </c>
      <c r="BA148" s="34">
        <f t="shared" si="1"/>
        <v>0</v>
      </c>
      <c r="BB148" s="34">
        <f t="shared" si="1"/>
        <v>0</v>
      </c>
      <c r="BC148" s="34">
        <f t="shared" si="1"/>
        <v>0</v>
      </c>
      <c r="BD148" s="34">
        <f t="shared" si="1"/>
        <v>0</v>
      </c>
      <c r="BE148" s="34">
        <f t="shared" si="1"/>
        <v>0</v>
      </c>
      <c r="BF148" s="34">
        <f t="shared" ref="BF148:CK148" si="2">SUM(BF12:BF141)</f>
        <v>0</v>
      </c>
      <c r="BG148" s="34">
        <f t="shared" si="2"/>
        <v>0</v>
      </c>
      <c r="BH148" s="34">
        <f t="shared" si="2"/>
        <v>0</v>
      </c>
      <c r="BI148" s="34">
        <f t="shared" si="2"/>
        <v>0</v>
      </c>
      <c r="BJ148" s="34">
        <f t="shared" si="2"/>
        <v>0</v>
      </c>
      <c r="BK148" s="34">
        <f t="shared" si="2"/>
        <v>0</v>
      </c>
      <c r="BL148" s="34">
        <f t="shared" si="2"/>
        <v>0</v>
      </c>
      <c r="BM148" s="34">
        <f t="shared" si="2"/>
        <v>0</v>
      </c>
      <c r="BN148" s="34">
        <f t="shared" si="2"/>
        <v>0</v>
      </c>
      <c r="BO148" s="34">
        <f t="shared" si="2"/>
        <v>0</v>
      </c>
      <c r="BP148" s="34">
        <f t="shared" si="2"/>
        <v>0</v>
      </c>
      <c r="BQ148" s="34">
        <f t="shared" si="2"/>
        <v>0</v>
      </c>
      <c r="BR148" s="34">
        <f t="shared" si="2"/>
        <v>0</v>
      </c>
      <c r="BS148" s="34">
        <f t="shared" si="2"/>
        <v>0</v>
      </c>
      <c r="BT148" s="34">
        <f t="shared" si="2"/>
        <v>0</v>
      </c>
      <c r="BU148" s="34">
        <f t="shared" si="2"/>
        <v>0</v>
      </c>
      <c r="BV148" s="34">
        <f t="shared" si="2"/>
        <v>0</v>
      </c>
      <c r="BW148" s="34">
        <f t="shared" si="2"/>
        <v>0</v>
      </c>
      <c r="BX148" s="34">
        <f t="shared" si="2"/>
        <v>0</v>
      </c>
      <c r="BY148" s="34">
        <f t="shared" si="2"/>
        <v>0</v>
      </c>
      <c r="BZ148" s="34">
        <f t="shared" si="2"/>
        <v>0</v>
      </c>
      <c r="CA148" s="34">
        <f t="shared" si="2"/>
        <v>0</v>
      </c>
      <c r="CB148" s="34">
        <f t="shared" si="2"/>
        <v>0</v>
      </c>
      <c r="CC148" s="34">
        <f t="shared" si="2"/>
        <v>0</v>
      </c>
      <c r="CD148" s="34">
        <f t="shared" si="2"/>
        <v>0</v>
      </c>
      <c r="CE148" s="34">
        <f t="shared" si="2"/>
        <v>0</v>
      </c>
      <c r="CF148" s="34">
        <f t="shared" si="2"/>
        <v>0</v>
      </c>
      <c r="CG148" s="34">
        <f t="shared" si="2"/>
        <v>0</v>
      </c>
      <c r="CH148" s="34">
        <f t="shared" si="2"/>
        <v>0</v>
      </c>
      <c r="CI148" s="34">
        <f t="shared" si="2"/>
        <v>0</v>
      </c>
      <c r="CJ148" s="34">
        <f t="shared" si="2"/>
        <v>0</v>
      </c>
      <c r="CK148" s="34">
        <f t="shared" si="2"/>
        <v>0</v>
      </c>
    </row>
    <row r="149" spans="1:89" x14ac:dyDescent="0.25">
      <c r="A149" s="109" t="s">
        <v>228</v>
      </c>
      <c r="B149" s="95"/>
      <c r="C149" s="110" t="s">
        <v>1</v>
      </c>
      <c r="D149" s="96" t="s">
        <v>222</v>
      </c>
      <c r="E149" s="111"/>
      <c r="F149" s="93" t="s">
        <v>2</v>
      </c>
      <c r="G149" s="177"/>
      <c r="H149" s="178"/>
      <c r="J149" s="105"/>
      <c r="K149" s="107"/>
      <c r="M149" s="105"/>
      <c r="N149" s="106"/>
      <c r="O149" s="106"/>
      <c r="P149" s="142"/>
      <c r="Q149" s="142"/>
      <c r="R149" s="153"/>
      <c r="S149" s="82"/>
      <c r="T149" s="154"/>
      <c r="V149" s="15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</row>
    <row r="150" spans="1:89" ht="13.15" customHeight="1" x14ac:dyDescent="0.25">
      <c r="A150" s="138" t="s">
        <v>222</v>
      </c>
      <c r="B150" s="48" t="s">
        <v>3</v>
      </c>
      <c r="C150" s="108">
        <v>1</v>
      </c>
      <c r="D150" s="87" t="s">
        <v>130</v>
      </c>
      <c r="E150" s="134" t="s">
        <v>131</v>
      </c>
      <c r="F150" s="123">
        <v>0</v>
      </c>
      <c r="G150" s="172" t="s">
        <v>5</v>
      </c>
      <c r="H150" s="172" t="s">
        <v>5</v>
      </c>
      <c r="I150" s="33"/>
      <c r="J150" s="29"/>
      <c r="K150" s="29"/>
      <c r="L150" s="31"/>
      <c r="M150" s="29"/>
      <c r="N150" s="29"/>
      <c r="O150" s="29"/>
      <c r="P150" s="143"/>
      <c r="Q150" s="58"/>
      <c r="R150" s="59"/>
      <c r="S150" s="12"/>
      <c r="T150" s="21"/>
      <c r="V150" s="144"/>
      <c r="X150" s="145"/>
      <c r="Y150" s="145"/>
      <c r="Z150" s="144"/>
      <c r="AA150" s="144"/>
      <c r="AB150" s="144"/>
      <c r="AC150" s="144"/>
      <c r="AD150" s="144"/>
      <c r="AE150" s="144"/>
      <c r="AF150" s="145"/>
      <c r="AG150" s="145"/>
      <c r="AH150" s="145"/>
      <c r="AI150" s="145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  <c r="BI150" s="145"/>
      <c r="BJ150" s="145"/>
      <c r="BK150" s="145"/>
      <c r="BL150" s="145"/>
      <c r="BM150" s="145"/>
      <c r="BN150" s="145"/>
      <c r="BO150" s="145"/>
      <c r="BP150" s="145"/>
      <c r="BQ150" s="145"/>
      <c r="BR150" s="145"/>
      <c r="BS150" s="145"/>
      <c r="BT150" s="145"/>
      <c r="BU150" s="145"/>
      <c r="BV150" s="145"/>
      <c r="BW150" s="145"/>
      <c r="BX150" s="145"/>
      <c r="BY150" s="145"/>
      <c r="BZ150" s="145"/>
      <c r="CA150" s="145"/>
      <c r="CB150" s="145"/>
      <c r="CC150" s="145"/>
      <c r="CD150" s="145"/>
      <c r="CE150" s="145"/>
      <c r="CF150" s="145"/>
      <c r="CG150" s="145"/>
      <c r="CH150" s="145"/>
      <c r="CI150" s="145"/>
      <c r="CJ150" s="145"/>
      <c r="CK150" s="145"/>
    </row>
    <row r="151" spans="1:89" ht="13.15" customHeight="1" x14ac:dyDescent="0.25">
      <c r="A151" s="138" t="s">
        <v>222</v>
      </c>
      <c r="B151" s="48" t="s">
        <v>3</v>
      </c>
      <c r="C151" s="8">
        <v>2</v>
      </c>
      <c r="D151" s="9" t="s">
        <v>124</v>
      </c>
      <c r="E151" s="9" t="s">
        <v>125</v>
      </c>
      <c r="F151" s="117">
        <v>10</v>
      </c>
      <c r="G151" s="169" t="s">
        <v>126</v>
      </c>
      <c r="H151" s="169"/>
      <c r="I151" s="31"/>
      <c r="J151" s="29"/>
      <c r="K151" s="29"/>
      <c r="L151" s="31"/>
      <c r="M151" s="8"/>
      <c r="N151" s="8"/>
      <c r="O151" s="8"/>
      <c r="P151" s="143"/>
      <c r="Q151" s="58"/>
      <c r="R151" s="59"/>
      <c r="S151" s="12"/>
      <c r="T151" s="21"/>
      <c r="V151" s="144"/>
      <c r="X151" s="145"/>
      <c r="Y151" s="145"/>
      <c r="Z151" s="144"/>
      <c r="AA151" s="144"/>
      <c r="AB151" s="144">
        <f>V151</f>
        <v>0</v>
      </c>
      <c r="AC151" s="144" t="e">
        <f>#REF!</f>
        <v>#REF!</v>
      </c>
      <c r="AD151" s="144"/>
      <c r="AE151" s="144"/>
      <c r="AF151" s="145"/>
      <c r="AG151" s="145"/>
      <c r="AH151" s="145"/>
      <c r="AI151" s="145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  <c r="BI151" s="145"/>
      <c r="BJ151" s="145"/>
      <c r="BK151" s="145"/>
      <c r="BL151" s="145"/>
      <c r="BM151" s="145"/>
      <c r="BN151" s="145"/>
      <c r="BO151" s="145"/>
      <c r="BP151" s="145"/>
      <c r="BQ151" s="145"/>
      <c r="BR151" s="145"/>
      <c r="BS151" s="145"/>
      <c r="BT151" s="145"/>
      <c r="BU151" s="145"/>
      <c r="BV151" s="145"/>
      <c r="BW151" s="145"/>
      <c r="BX151" s="145"/>
      <c r="BY151" s="145"/>
      <c r="BZ151" s="145"/>
      <c r="CA151" s="145"/>
      <c r="CB151" s="145"/>
      <c r="CC151" s="145"/>
      <c r="CD151" s="145"/>
      <c r="CE151" s="145"/>
      <c r="CF151" s="145"/>
      <c r="CG151" s="145"/>
      <c r="CH151" s="145"/>
      <c r="CI151" s="145"/>
      <c r="CJ151" s="145"/>
      <c r="CK151" s="145"/>
    </row>
    <row r="152" spans="1:89" ht="13.15" customHeight="1" x14ac:dyDescent="0.25">
      <c r="A152" s="138" t="s">
        <v>222</v>
      </c>
      <c r="B152" s="48" t="s">
        <v>3</v>
      </c>
      <c r="C152" s="26">
        <v>3</v>
      </c>
      <c r="D152" s="9" t="s">
        <v>128</v>
      </c>
      <c r="E152" s="9" t="s">
        <v>129</v>
      </c>
      <c r="F152" s="117">
        <v>0</v>
      </c>
      <c r="G152" s="169" t="s">
        <v>5</v>
      </c>
      <c r="H152" s="169" t="s">
        <v>5</v>
      </c>
      <c r="I152" s="33"/>
      <c r="J152" s="29"/>
      <c r="K152" s="29"/>
      <c r="L152" s="31"/>
      <c r="M152" s="8"/>
      <c r="N152" s="8"/>
      <c r="O152" s="8"/>
      <c r="P152" s="143"/>
      <c r="Q152" s="58"/>
      <c r="R152" s="59"/>
      <c r="S152" s="12"/>
      <c r="T152" s="21"/>
      <c r="V152" s="144"/>
      <c r="X152" s="145"/>
      <c r="Y152" s="145"/>
      <c r="Z152" s="144"/>
      <c r="AA152" s="144"/>
      <c r="AB152" s="144">
        <f>V152</f>
        <v>0</v>
      </c>
      <c r="AC152" s="144" t="e">
        <f>#REF!</f>
        <v>#REF!</v>
      </c>
      <c r="AD152" s="144"/>
      <c r="AE152" s="144"/>
      <c r="AF152" s="145"/>
      <c r="AG152" s="145"/>
      <c r="AH152" s="145"/>
      <c r="AI152" s="145"/>
      <c r="AJ152" s="145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  <c r="BI152" s="145"/>
      <c r="BJ152" s="145"/>
      <c r="BK152" s="145"/>
      <c r="BL152" s="145"/>
      <c r="BM152" s="145"/>
      <c r="BN152" s="145"/>
      <c r="BO152" s="145"/>
      <c r="BP152" s="145"/>
      <c r="BQ152" s="145"/>
      <c r="BR152" s="145"/>
      <c r="BS152" s="145"/>
      <c r="BT152" s="145"/>
      <c r="BU152" s="145"/>
      <c r="BV152" s="145"/>
      <c r="BW152" s="145"/>
      <c r="BX152" s="145"/>
      <c r="BY152" s="145"/>
      <c r="BZ152" s="145"/>
      <c r="CA152" s="145"/>
      <c r="CB152" s="145"/>
      <c r="CC152" s="145"/>
      <c r="CD152" s="145"/>
      <c r="CE152" s="145"/>
      <c r="CF152" s="145"/>
      <c r="CG152" s="145"/>
      <c r="CH152" s="145"/>
      <c r="CI152" s="145"/>
      <c r="CJ152" s="145"/>
      <c r="CK152" s="145"/>
    </row>
    <row r="153" spans="1:89" ht="13.15" customHeight="1" x14ac:dyDescent="0.25">
      <c r="A153" s="138" t="s">
        <v>222</v>
      </c>
      <c r="B153" s="48" t="s">
        <v>3</v>
      </c>
      <c r="C153" s="108">
        <v>4</v>
      </c>
      <c r="D153" s="12" t="s">
        <v>115</v>
      </c>
      <c r="E153" s="12" t="s">
        <v>4</v>
      </c>
      <c r="F153" s="115">
        <v>0</v>
      </c>
      <c r="G153" s="170" t="s">
        <v>5</v>
      </c>
      <c r="H153" s="170" t="s">
        <v>116</v>
      </c>
      <c r="I153" s="14"/>
      <c r="J153" s="29"/>
      <c r="K153" s="29"/>
      <c r="L153" s="1"/>
      <c r="M153" s="8"/>
      <c r="N153" s="8"/>
      <c r="O153" s="8"/>
      <c r="P153" s="143"/>
      <c r="Q153" s="58"/>
      <c r="R153" s="59"/>
      <c r="S153" s="12"/>
      <c r="T153" s="21"/>
      <c r="V153" s="144"/>
      <c r="X153" s="145"/>
      <c r="Y153" s="145"/>
      <c r="Z153" s="144"/>
      <c r="AA153" s="144"/>
      <c r="AB153" s="144">
        <f>V153</f>
        <v>0</v>
      </c>
      <c r="AC153" s="144" t="e">
        <f>#REF!</f>
        <v>#REF!</v>
      </c>
      <c r="AD153" s="144"/>
      <c r="AE153" s="144"/>
      <c r="AF153" s="145"/>
      <c r="AG153" s="145"/>
      <c r="AH153" s="145"/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  <c r="BK153" s="145"/>
      <c r="BL153" s="145"/>
      <c r="BM153" s="145"/>
      <c r="BN153" s="145"/>
      <c r="BO153" s="145"/>
      <c r="BP153" s="145"/>
      <c r="BQ153" s="145"/>
      <c r="BR153" s="145"/>
      <c r="BS153" s="145"/>
      <c r="BT153" s="145"/>
      <c r="BU153" s="145"/>
      <c r="BV153" s="145"/>
      <c r="BW153" s="145"/>
      <c r="BX153" s="145"/>
      <c r="BY153" s="145"/>
      <c r="BZ153" s="145"/>
      <c r="CA153" s="145"/>
      <c r="CB153" s="145"/>
      <c r="CC153" s="145"/>
      <c r="CD153" s="145"/>
      <c r="CE153" s="145"/>
      <c r="CF153" s="145"/>
      <c r="CG153" s="145"/>
      <c r="CH153" s="145"/>
      <c r="CI153" s="145"/>
      <c r="CJ153" s="145"/>
      <c r="CK153" s="145"/>
    </row>
    <row r="154" spans="1:89" ht="13.15" customHeight="1" x14ac:dyDescent="0.25">
      <c r="A154" s="138" t="s">
        <v>222</v>
      </c>
      <c r="B154" s="48" t="s">
        <v>3</v>
      </c>
      <c r="C154" s="8">
        <v>5</v>
      </c>
      <c r="D154" s="9" t="s">
        <v>122</v>
      </c>
      <c r="E154" s="9" t="s">
        <v>4</v>
      </c>
      <c r="F154" s="117">
        <v>5</v>
      </c>
      <c r="G154" s="169" t="s">
        <v>123</v>
      </c>
      <c r="H154" s="169"/>
      <c r="I154" s="31"/>
      <c r="J154" s="29"/>
      <c r="K154" s="29"/>
      <c r="L154" s="1"/>
      <c r="M154" s="8"/>
      <c r="N154" s="8"/>
      <c r="O154" s="8"/>
      <c r="P154" s="143"/>
      <c r="Q154" s="58"/>
      <c r="R154" s="59"/>
      <c r="S154" s="12"/>
      <c r="T154" s="21"/>
      <c r="V154" s="144"/>
      <c r="X154" s="145"/>
      <c r="Y154" s="145"/>
      <c r="Z154" s="144"/>
      <c r="AA154" s="144"/>
      <c r="AB154" s="144">
        <f>V154</f>
        <v>0</v>
      </c>
      <c r="AC154" s="144" t="e">
        <f>#REF!</f>
        <v>#REF!</v>
      </c>
      <c r="AD154" s="144"/>
      <c r="AE154" s="144"/>
      <c r="AF154" s="145"/>
      <c r="AG154" s="145"/>
      <c r="AH154" s="145"/>
      <c r="AI154" s="145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  <c r="BI154" s="145"/>
      <c r="BJ154" s="145"/>
      <c r="BK154" s="145"/>
      <c r="BL154" s="145"/>
      <c r="BM154" s="145"/>
      <c r="BN154" s="145"/>
      <c r="BO154" s="145"/>
      <c r="BP154" s="145"/>
      <c r="BQ154" s="145"/>
      <c r="BR154" s="145"/>
      <c r="BS154" s="145"/>
      <c r="BT154" s="145"/>
      <c r="BU154" s="145"/>
      <c r="BV154" s="145"/>
      <c r="BW154" s="145"/>
      <c r="BX154" s="145"/>
      <c r="BY154" s="145"/>
      <c r="BZ154" s="145"/>
      <c r="CA154" s="145"/>
      <c r="CB154" s="145"/>
      <c r="CC154" s="145"/>
      <c r="CD154" s="145"/>
      <c r="CE154" s="145"/>
      <c r="CF154" s="145"/>
      <c r="CG154" s="145"/>
      <c r="CH154" s="145"/>
      <c r="CI154" s="145"/>
      <c r="CJ154" s="145"/>
      <c r="CK154" s="145"/>
    </row>
    <row r="155" spans="1:89" ht="13.15" customHeight="1" x14ac:dyDescent="0.25">
      <c r="A155" s="138" t="s">
        <v>222</v>
      </c>
      <c r="B155" s="48" t="s">
        <v>3</v>
      </c>
      <c r="C155" s="26">
        <v>6</v>
      </c>
      <c r="D155" s="9" t="s">
        <v>133</v>
      </c>
      <c r="E155" s="9" t="s">
        <v>134</v>
      </c>
      <c r="F155" s="124">
        <v>2</v>
      </c>
      <c r="G155" s="169" t="s">
        <v>5</v>
      </c>
      <c r="H155" s="169" t="s">
        <v>5</v>
      </c>
      <c r="I155" s="33"/>
      <c r="J155" s="29"/>
      <c r="K155" s="29"/>
      <c r="L155" s="31"/>
      <c r="M155" s="29"/>
      <c r="N155" s="29"/>
      <c r="O155" s="29"/>
      <c r="P155" s="143"/>
      <c r="Q155" s="58"/>
      <c r="R155" s="59"/>
      <c r="S155" s="12"/>
      <c r="T155" s="21"/>
      <c r="V155" s="144"/>
      <c r="X155" s="145"/>
      <c r="Y155" s="145"/>
      <c r="Z155" s="144"/>
      <c r="AA155" s="144"/>
      <c r="AB155" s="144"/>
      <c r="AC155" s="144"/>
      <c r="AD155" s="144"/>
      <c r="AE155" s="144"/>
      <c r="AF155" s="145"/>
      <c r="AG155" s="145"/>
      <c r="AH155" s="145"/>
      <c r="AI155" s="145"/>
      <c r="AJ155" s="145"/>
      <c r="AK155" s="145"/>
      <c r="AL155" s="145"/>
      <c r="AM155" s="145"/>
      <c r="AN155" s="145"/>
      <c r="AO155" s="145"/>
      <c r="AP155" s="145"/>
      <c r="AQ155" s="145"/>
      <c r="AR155" s="145"/>
      <c r="AS155" s="145"/>
      <c r="AT155" s="145"/>
      <c r="AU155" s="145"/>
      <c r="AV155" s="145"/>
      <c r="AW155" s="145"/>
      <c r="AX155" s="145"/>
      <c r="AY155" s="145"/>
      <c r="AZ155" s="145"/>
      <c r="BA155" s="145"/>
      <c r="BB155" s="145"/>
      <c r="BC155" s="145"/>
      <c r="BD155" s="145"/>
      <c r="BE155" s="145"/>
      <c r="BF155" s="145"/>
      <c r="BG155" s="145"/>
      <c r="BH155" s="145"/>
      <c r="BI155" s="145"/>
      <c r="BJ155" s="145"/>
      <c r="BK155" s="145"/>
      <c r="BL155" s="145"/>
      <c r="BM155" s="145"/>
      <c r="BN155" s="145"/>
      <c r="BO155" s="145"/>
      <c r="BP155" s="145"/>
      <c r="BQ155" s="145"/>
      <c r="BR155" s="145"/>
      <c r="BS155" s="145"/>
      <c r="BT155" s="145"/>
      <c r="BU155" s="145"/>
      <c r="BV155" s="145"/>
      <c r="BW155" s="145"/>
      <c r="BX155" s="145"/>
      <c r="BY155" s="145"/>
      <c r="BZ155" s="145"/>
      <c r="CA155" s="145"/>
      <c r="CB155" s="145"/>
      <c r="CC155" s="145"/>
      <c r="CD155" s="145"/>
      <c r="CE155" s="145"/>
      <c r="CF155" s="145"/>
      <c r="CG155" s="145"/>
      <c r="CH155" s="145"/>
      <c r="CI155" s="145"/>
      <c r="CJ155" s="145"/>
      <c r="CK155" s="145"/>
    </row>
    <row r="156" spans="1:89" ht="13.15" customHeight="1" x14ac:dyDescent="0.25">
      <c r="A156" s="138" t="s">
        <v>222</v>
      </c>
      <c r="B156" s="48" t="s">
        <v>3</v>
      </c>
      <c r="C156" s="108">
        <v>7</v>
      </c>
      <c r="D156" s="9" t="s">
        <v>137</v>
      </c>
      <c r="E156" s="9" t="s">
        <v>381</v>
      </c>
      <c r="F156" s="124">
        <v>2</v>
      </c>
      <c r="G156" s="169" t="s">
        <v>138</v>
      </c>
      <c r="H156" s="169"/>
      <c r="I156" s="31"/>
      <c r="J156" s="29"/>
      <c r="K156" s="29"/>
      <c r="L156" s="31"/>
      <c r="M156" s="8"/>
      <c r="N156" s="8"/>
      <c r="O156" s="8"/>
      <c r="P156" s="143"/>
      <c r="Q156" s="58"/>
      <c r="R156" s="59"/>
      <c r="S156" s="12"/>
      <c r="T156" s="21"/>
      <c r="V156" s="144"/>
      <c r="X156" s="145"/>
      <c r="Y156" s="145"/>
      <c r="Z156" s="144"/>
      <c r="AA156" s="144"/>
      <c r="AB156" s="144">
        <f>V156</f>
        <v>0</v>
      </c>
      <c r="AC156" s="144" t="e">
        <f>#REF!</f>
        <v>#REF!</v>
      </c>
      <c r="AD156" s="144"/>
      <c r="AE156" s="144"/>
      <c r="AF156" s="145"/>
      <c r="AG156" s="145"/>
      <c r="AH156" s="145"/>
      <c r="AI156" s="145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  <c r="BI156" s="145"/>
      <c r="BJ156" s="145"/>
      <c r="BK156" s="145"/>
      <c r="BL156" s="145"/>
      <c r="BM156" s="145"/>
      <c r="BN156" s="145"/>
      <c r="BO156" s="145"/>
      <c r="BP156" s="145"/>
      <c r="BQ156" s="145"/>
      <c r="BR156" s="145"/>
      <c r="BS156" s="145"/>
      <c r="BT156" s="145"/>
      <c r="BU156" s="145"/>
      <c r="BV156" s="145"/>
      <c r="BW156" s="145"/>
      <c r="BX156" s="145"/>
      <c r="BY156" s="145"/>
      <c r="BZ156" s="145"/>
      <c r="CA156" s="145"/>
      <c r="CB156" s="145"/>
      <c r="CC156" s="145"/>
      <c r="CD156" s="145"/>
      <c r="CE156" s="145"/>
      <c r="CF156" s="145"/>
      <c r="CG156" s="145"/>
      <c r="CH156" s="145"/>
      <c r="CI156" s="145"/>
      <c r="CJ156" s="145"/>
      <c r="CK156" s="145"/>
    </row>
    <row r="157" spans="1:89" ht="13.15" customHeight="1" x14ac:dyDescent="0.25">
      <c r="A157" s="138" t="s">
        <v>222</v>
      </c>
      <c r="B157" s="48" t="s">
        <v>3</v>
      </c>
      <c r="C157" s="8">
        <v>8</v>
      </c>
      <c r="D157" s="9" t="s">
        <v>139</v>
      </c>
      <c r="E157" s="9" t="s">
        <v>382</v>
      </c>
      <c r="F157" s="117">
        <v>2</v>
      </c>
      <c r="G157" s="169" t="s">
        <v>140</v>
      </c>
      <c r="H157" s="169"/>
      <c r="I157" s="31"/>
      <c r="J157" s="29"/>
      <c r="K157" s="29"/>
      <c r="L157" s="31"/>
      <c r="M157" s="8"/>
      <c r="N157" s="8"/>
      <c r="O157" s="8"/>
      <c r="P157" s="143"/>
      <c r="Q157" s="58"/>
      <c r="R157" s="59"/>
      <c r="S157" s="12"/>
      <c r="T157" s="21"/>
      <c r="V157" s="144"/>
      <c r="X157" s="145"/>
      <c r="Y157" s="145"/>
      <c r="Z157" s="144"/>
      <c r="AA157" s="145"/>
      <c r="AB157" s="144">
        <f>V157</f>
        <v>0</v>
      </c>
      <c r="AC157" s="144" t="e">
        <f>#REF!</f>
        <v>#REF!</v>
      </c>
      <c r="AD157" s="145"/>
      <c r="AE157" s="145"/>
      <c r="AF157" s="145"/>
      <c r="AG157" s="145"/>
      <c r="AH157" s="145"/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  <c r="BI157" s="145"/>
      <c r="BJ157" s="145"/>
      <c r="BK157" s="145"/>
      <c r="BL157" s="145"/>
      <c r="BM157" s="145"/>
      <c r="BN157" s="145"/>
      <c r="BO157" s="145"/>
      <c r="BP157" s="145"/>
      <c r="BQ157" s="145"/>
      <c r="BR157" s="145"/>
      <c r="BS157" s="145"/>
      <c r="BT157" s="145"/>
      <c r="BU157" s="145"/>
      <c r="BV157" s="145"/>
      <c r="BW157" s="145"/>
      <c r="BX157" s="145"/>
      <c r="BY157" s="145"/>
      <c r="BZ157" s="145"/>
      <c r="CA157" s="145"/>
      <c r="CB157" s="145"/>
      <c r="CC157" s="145"/>
      <c r="CD157" s="145"/>
      <c r="CE157" s="145"/>
      <c r="CF157" s="145"/>
      <c r="CG157" s="145"/>
      <c r="CH157" s="145"/>
      <c r="CI157" s="145"/>
      <c r="CJ157" s="145"/>
      <c r="CK157" s="145"/>
    </row>
    <row r="158" spans="1:89" ht="13.15" customHeight="1" x14ac:dyDescent="0.25">
      <c r="A158" s="138" t="s">
        <v>222</v>
      </c>
      <c r="B158" s="48" t="s">
        <v>3</v>
      </c>
      <c r="C158" s="26">
        <v>9</v>
      </c>
      <c r="D158" s="12" t="s">
        <v>117</v>
      </c>
      <c r="E158" s="21" t="s">
        <v>4</v>
      </c>
      <c r="F158" s="125">
        <v>3</v>
      </c>
      <c r="G158" s="170" t="s">
        <v>5</v>
      </c>
      <c r="H158" s="170" t="s">
        <v>5</v>
      </c>
      <c r="I158" s="14"/>
      <c r="J158" s="29"/>
      <c r="K158" s="29"/>
      <c r="L158" s="1"/>
      <c r="M158" s="8"/>
      <c r="N158" s="8"/>
      <c r="O158" s="8"/>
      <c r="P158" s="143"/>
      <c r="Q158" s="58"/>
      <c r="R158" s="59"/>
      <c r="S158" s="12"/>
      <c r="T158" s="21"/>
      <c r="V158" s="144"/>
      <c r="X158" s="145"/>
      <c r="Y158" s="145"/>
      <c r="Z158" s="144"/>
      <c r="AA158" s="144"/>
      <c r="AB158" s="144"/>
      <c r="AC158" s="144"/>
      <c r="AD158" s="144"/>
      <c r="AE158" s="144"/>
      <c r="AF158" s="145"/>
      <c r="AG158" s="145"/>
      <c r="AH158" s="145"/>
      <c r="AI158" s="145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  <c r="BI158" s="145"/>
      <c r="BJ158" s="145"/>
      <c r="BK158" s="145"/>
      <c r="BL158" s="145"/>
      <c r="BM158" s="145"/>
      <c r="BN158" s="145"/>
      <c r="BO158" s="145"/>
      <c r="BP158" s="145"/>
      <c r="BQ158" s="145"/>
      <c r="BR158" s="145"/>
      <c r="BS158" s="145"/>
      <c r="BT158" s="145"/>
      <c r="BU158" s="145"/>
      <c r="BV158" s="145"/>
      <c r="BW158" s="145"/>
      <c r="BX158" s="145"/>
      <c r="BY158" s="145"/>
      <c r="BZ158" s="145"/>
      <c r="CA158" s="145"/>
      <c r="CB158" s="145"/>
      <c r="CC158" s="145"/>
      <c r="CD158" s="145"/>
      <c r="CE158" s="145"/>
      <c r="CF158" s="145"/>
      <c r="CG158" s="145"/>
      <c r="CH158" s="145"/>
      <c r="CI158" s="145"/>
      <c r="CJ158" s="145"/>
      <c r="CK158" s="145"/>
    </row>
    <row r="159" spans="1:89" ht="13.15" customHeight="1" x14ac:dyDescent="0.25">
      <c r="A159" s="138" t="s">
        <v>222</v>
      </c>
      <c r="B159" s="48" t="s">
        <v>3</v>
      </c>
      <c r="C159" s="108">
        <v>10</v>
      </c>
      <c r="D159" s="12" t="s">
        <v>374</v>
      </c>
      <c r="E159" s="12" t="s">
        <v>4</v>
      </c>
      <c r="F159" s="115">
        <v>2</v>
      </c>
      <c r="G159" s="170" t="s">
        <v>5</v>
      </c>
      <c r="H159" s="170" t="s">
        <v>5</v>
      </c>
      <c r="I159" s="14"/>
      <c r="J159" s="29"/>
      <c r="K159" s="29"/>
      <c r="L159" s="1"/>
      <c r="M159" s="8"/>
      <c r="N159" s="8"/>
      <c r="O159" s="8"/>
      <c r="P159" s="143"/>
      <c r="Q159" s="58"/>
      <c r="R159" s="59"/>
      <c r="S159" s="12"/>
      <c r="T159" s="21"/>
      <c r="V159" s="144"/>
      <c r="X159" s="145"/>
      <c r="Y159" s="145"/>
      <c r="Z159" s="144"/>
      <c r="AA159" s="144"/>
      <c r="AB159" s="144">
        <f>V159</f>
        <v>0</v>
      </c>
      <c r="AC159" s="144" t="e">
        <f>#REF!</f>
        <v>#REF!</v>
      </c>
      <c r="AD159" s="144"/>
      <c r="AE159" s="144"/>
      <c r="AF159" s="145"/>
      <c r="AG159" s="145"/>
      <c r="AH159" s="145"/>
      <c r="AI159" s="145"/>
      <c r="AJ159" s="145"/>
      <c r="AK159" s="145"/>
      <c r="AL159" s="145"/>
      <c r="AM159" s="145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  <c r="BI159" s="145"/>
      <c r="BJ159" s="145"/>
      <c r="BK159" s="145"/>
      <c r="BL159" s="145"/>
      <c r="BM159" s="145"/>
      <c r="BN159" s="145"/>
      <c r="BO159" s="145"/>
      <c r="BP159" s="145"/>
      <c r="BQ159" s="145"/>
      <c r="BR159" s="145"/>
      <c r="BS159" s="145"/>
      <c r="BT159" s="145"/>
      <c r="BU159" s="145"/>
      <c r="BV159" s="145"/>
      <c r="BW159" s="145"/>
      <c r="BX159" s="145"/>
      <c r="BY159" s="145"/>
      <c r="BZ159" s="145"/>
      <c r="CA159" s="145"/>
      <c r="CB159" s="145"/>
      <c r="CC159" s="145"/>
      <c r="CD159" s="145"/>
      <c r="CE159" s="145"/>
      <c r="CF159" s="145"/>
      <c r="CG159" s="145"/>
      <c r="CH159" s="145"/>
      <c r="CI159" s="145"/>
      <c r="CJ159" s="145"/>
      <c r="CK159" s="145"/>
    </row>
    <row r="160" spans="1:89" ht="13.15" customHeight="1" x14ac:dyDescent="0.25">
      <c r="A160" s="138" t="s">
        <v>222</v>
      </c>
      <c r="B160" s="48" t="s">
        <v>3</v>
      </c>
      <c r="C160" s="8">
        <v>11</v>
      </c>
      <c r="D160" s="9" t="s">
        <v>388</v>
      </c>
      <c r="E160" s="9" t="s">
        <v>387</v>
      </c>
      <c r="F160" s="117">
        <v>2</v>
      </c>
      <c r="G160" s="169" t="s">
        <v>120</v>
      </c>
      <c r="H160" s="169" t="s">
        <v>121</v>
      </c>
      <c r="J160" s="29"/>
      <c r="K160" s="29"/>
      <c r="L160" s="1"/>
      <c r="M160" s="8"/>
      <c r="N160" s="8"/>
      <c r="O160" s="8"/>
      <c r="P160" s="143"/>
      <c r="Q160" s="58"/>
      <c r="R160" s="59"/>
      <c r="S160" s="12"/>
      <c r="T160" s="21"/>
      <c r="V160" s="144"/>
      <c r="X160" s="145"/>
      <c r="Y160" s="145"/>
      <c r="Z160" s="144"/>
      <c r="AA160" s="144"/>
      <c r="AB160" s="144">
        <f>V160</f>
        <v>0</v>
      </c>
      <c r="AC160" s="144" t="e">
        <f>#REF!</f>
        <v>#REF!</v>
      </c>
      <c r="AD160" s="144"/>
      <c r="AE160" s="144"/>
      <c r="AF160" s="145"/>
      <c r="AG160" s="145"/>
      <c r="AH160" s="145"/>
      <c r="AI160" s="145"/>
      <c r="AJ160" s="145"/>
      <c r="AK160" s="145"/>
      <c r="AL160" s="145"/>
      <c r="AM160" s="145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  <c r="BI160" s="145"/>
      <c r="BJ160" s="145"/>
      <c r="BK160" s="145"/>
      <c r="BL160" s="145"/>
      <c r="BM160" s="145"/>
      <c r="BN160" s="145"/>
      <c r="BO160" s="145"/>
      <c r="BP160" s="145"/>
      <c r="BQ160" s="145"/>
      <c r="BR160" s="145"/>
      <c r="BS160" s="145"/>
      <c r="BT160" s="145"/>
      <c r="BU160" s="145"/>
      <c r="BV160" s="145"/>
      <c r="BW160" s="145"/>
      <c r="BX160" s="145"/>
      <c r="BY160" s="145"/>
      <c r="BZ160" s="145"/>
      <c r="CA160" s="145"/>
      <c r="CB160" s="145"/>
      <c r="CC160" s="145"/>
      <c r="CD160" s="145"/>
      <c r="CE160" s="145"/>
      <c r="CF160" s="145"/>
      <c r="CG160" s="145"/>
      <c r="CH160" s="145"/>
      <c r="CI160" s="145"/>
      <c r="CJ160" s="145"/>
      <c r="CK160" s="145"/>
    </row>
    <row r="161" spans="1:89" ht="13.15" customHeight="1" x14ac:dyDescent="0.25">
      <c r="A161" s="138" t="s">
        <v>222</v>
      </c>
      <c r="B161" s="48" t="s">
        <v>3</v>
      </c>
      <c r="C161" s="8">
        <v>12</v>
      </c>
      <c r="D161" s="9" t="s">
        <v>118</v>
      </c>
      <c r="E161" s="12" t="s">
        <v>4</v>
      </c>
      <c r="F161" s="117">
        <v>3</v>
      </c>
      <c r="G161" s="170" t="s">
        <v>119</v>
      </c>
      <c r="H161" s="169" t="s">
        <v>195</v>
      </c>
      <c r="I161" s="30"/>
      <c r="J161" s="29"/>
      <c r="K161" s="29"/>
      <c r="L161" s="1"/>
      <c r="M161" s="8"/>
      <c r="N161" s="8"/>
      <c r="O161" s="8"/>
      <c r="P161" s="143"/>
      <c r="Q161" s="58"/>
      <c r="R161" s="59"/>
      <c r="S161" s="12"/>
      <c r="T161" s="21"/>
      <c r="V161" s="144"/>
      <c r="X161" s="145"/>
      <c r="Y161" s="145"/>
      <c r="Z161" s="144"/>
      <c r="AA161" s="144"/>
      <c r="AB161" s="144">
        <f>V161</f>
        <v>0</v>
      </c>
      <c r="AC161" s="144" t="e">
        <f>#REF!</f>
        <v>#REF!</v>
      </c>
      <c r="AD161" s="144"/>
      <c r="AE161" s="144"/>
      <c r="AF161" s="145"/>
      <c r="AG161" s="145"/>
      <c r="AH161" s="145"/>
      <c r="AI161" s="145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  <c r="BI161" s="145"/>
      <c r="BJ161" s="145"/>
      <c r="BK161" s="145"/>
      <c r="BL161" s="145"/>
      <c r="BM161" s="145"/>
      <c r="BN161" s="145"/>
      <c r="BO161" s="145"/>
      <c r="BP161" s="145"/>
      <c r="BQ161" s="145"/>
      <c r="BR161" s="145"/>
      <c r="BS161" s="145"/>
      <c r="BT161" s="145"/>
      <c r="BU161" s="145"/>
      <c r="BV161" s="145"/>
      <c r="BW161" s="145"/>
      <c r="BX161" s="145"/>
      <c r="BY161" s="145"/>
      <c r="BZ161" s="145"/>
      <c r="CA161" s="145"/>
      <c r="CB161" s="145"/>
      <c r="CC161" s="145"/>
      <c r="CD161" s="145"/>
      <c r="CE161" s="145"/>
      <c r="CF161" s="145"/>
      <c r="CG161" s="145"/>
      <c r="CH161" s="145"/>
      <c r="CI161" s="145"/>
      <c r="CJ161" s="145"/>
      <c r="CK161" s="145"/>
    </row>
    <row r="162" spans="1:89" ht="13.15" customHeight="1" x14ac:dyDescent="0.25">
      <c r="A162" s="138"/>
      <c r="D162" s="33"/>
      <c r="E162" s="33"/>
      <c r="F162" s="47">
        <f>SUM(F150:F161)</f>
        <v>31</v>
      </c>
      <c r="G162" s="176"/>
      <c r="H162" s="176"/>
      <c r="I162" s="31"/>
      <c r="J162" s="31"/>
      <c r="K162" s="31"/>
      <c r="L162" s="31"/>
      <c r="M162" s="1"/>
      <c r="N162" s="1"/>
      <c r="O162" s="1"/>
      <c r="Q162" s="56"/>
      <c r="R162" s="57"/>
      <c r="T162" s="141"/>
      <c r="U162" s="147"/>
      <c r="Y162" s="147"/>
      <c r="AA162" s="147"/>
      <c r="AB162" s="147"/>
    </row>
    <row r="163" spans="1:89" ht="13.15" customHeight="1" x14ac:dyDescent="0.25">
      <c r="A163" s="138"/>
      <c r="D163" s="33"/>
      <c r="E163" s="33"/>
      <c r="F163" s="47"/>
      <c r="G163" s="176"/>
      <c r="H163" s="176"/>
      <c r="I163" s="31"/>
      <c r="J163" s="31"/>
      <c r="K163" s="31"/>
      <c r="L163" s="31"/>
      <c r="M163" s="1"/>
      <c r="N163" s="1"/>
      <c r="O163" s="1"/>
      <c r="Q163" s="56"/>
      <c r="R163" s="57"/>
      <c r="T163" s="141"/>
      <c r="U163" s="147"/>
      <c r="Y163" s="147"/>
      <c r="AA163" s="147"/>
      <c r="AB163" s="147"/>
    </row>
    <row r="164" spans="1:89" x14ac:dyDescent="0.25">
      <c r="E164" s="33"/>
      <c r="T164" s="7" t="str">
        <f>T1</f>
        <v>Last Revision: 18/12/2025 - Anderson L.Shiaoi</v>
      </c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</row>
    <row r="165" spans="1:89" x14ac:dyDescent="0.25">
      <c r="E165" s="33"/>
      <c r="T165" s="141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</row>
    <row r="166" spans="1:89" x14ac:dyDescent="0.25">
      <c r="E166" s="33"/>
      <c r="T166" s="141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</row>
    <row r="167" spans="1:89" x14ac:dyDescent="0.25">
      <c r="E167" s="33"/>
      <c r="T167" s="141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</row>
    <row r="168" spans="1:89" x14ac:dyDescent="0.25">
      <c r="E168" s="33"/>
      <c r="T168" s="141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</row>
    <row r="169" spans="1:89" x14ac:dyDescent="0.25">
      <c r="E169" s="33"/>
      <c r="V169" s="36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  <c r="CH169" s="35"/>
      <c r="CI169" s="35"/>
      <c r="CJ169" s="35"/>
      <c r="CK169" s="35"/>
    </row>
    <row r="170" spans="1:89" hidden="1" x14ac:dyDescent="0.25">
      <c r="S170" s="7"/>
      <c r="T170" s="7" t="s">
        <v>141</v>
      </c>
    </row>
    <row r="171" spans="1:89" hidden="1" x14ac:dyDescent="0.25">
      <c r="C171" s="37"/>
      <c r="D171" s="38" t="s">
        <v>142</v>
      </c>
      <c r="E171" s="38"/>
      <c r="F171" s="39"/>
      <c r="G171" s="187"/>
      <c r="H171" s="187"/>
      <c r="I171" s="41"/>
      <c r="J171" s="40"/>
      <c r="K171" s="40"/>
      <c r="L171" s="42"/>
      <c r="M171" s="43"/>
      <c r="N171" s="43"/>
      <c r="O171" s="43"/>
      <c r="P171" s="156"/>
      <c r="Q171" s="156"/>
      <c r="R171" s="157"/>
      <c r="S171" s="44"/>
      <c r="T171" s="44"/>
    </row>
    <row r="172" spans="1:89" hidden="1" x14ac:dyDescent="0.25"/>
    <row r="173" spans="1:89" hidden="1" x14ac:dyDescent="0.25"/>
    <row r="174" spans="1:89" hidden="1" x14ac:dyDescent="0.25">
      <c r="T174" s="21" t="s">
        <v>143</v>
      </c>
      <c r="V174" s="45" t="e">
        <f>SUM(#REF!,#REF!,#REF!,#REF!,#REF!,#REF!,#REF!,#REF!,#REF!,#REF!,#REF!,#REF!,#REF!,#REF!,#REF!,#REF!,#REF!,#REF!)</f>
        <v>#REF!</v>
      </c>
    </row>
    <row r="175" spans="1:89" hidden="1" x14ac:dyDescent="0.25">
      <c r="T175" s="21" t="s">
        <v>144</v>
      </c>
      <c r="V175" s="45" t="e">
        <f>SUM(#REF!,#REF!,#REF!,V47,V48,#REF!,V51,#REF!,#REF!,V66,V56,#REF!,#REF!,#REF!,V49,#REF!,#REF!,#REF!,#REF!,#REF!,#REF!,#REF!,#REF!,#REF!,V129,V132,V131,V115,V116,V118,V119)</f>
        <v>#REF!</v>
      </c>
    </row>
    <row r="176" spans="1:89" hidden="1" x14ac:dyDescent="0.25">
      <c r="T176" s="21" t="s">
        <v>145</v>
      </c>
      <c r="V176" s="45" t="e">
        <f>SUM(#REF!,#REF!,#REF!)</f>
        <v>#REF!</v>
      </c>
    </row>
    <row r="177" spans="20:22" hidden="1" x14ac:dyDescent="0.25">
      <c r="T177" s="21" t="s">
        <v>146</v>
      </c>
      <c r="V177" s="45" t="e">
        <f>SUM(#REF!,#REF!)</f>
        <v>#REF!</v>
      </c>
    </row>
    <row r="178" spans="20:22" hidden="1" x14ac:dyDescent="0.25">
      <c r="T178" s="21" t="s">
        <v>147</v>
      </c>
      <c r="V178" s="45" t="e">
        <f>#REF!</f>
        <v>#REF!</v>
      </c>
    </row>
    <row r="179" spans="20:22" hidden="1" x14ac:dyDescent="0.25"/>
    <row r="180" spans="20:22" hidden="1" x14ac:dyDescent="0.25">
      <c r="T180" s="46" t="s">
        <v>148</v>
      </c>
      <c r="U180" s="54"/>
      <c r="V180" s="35" t="e">
        <f>SUM(V174:V178)</f>
        <v>#REF!</v>
      </c>
    </row>
  </sheetData>
  <sortState xmlns:xlrd2="http://schemas.microsoft.com/office/spreadsheetml/2017/richdata2" ref="A150:CK161">
    <sortCondition ref="D150:D161"/>
  </sortState>
  <mergeCells count="52">
    <mergeCell ref="J3:J4"/>
    <mergeCell ref="C3:C4"/>
    <mergeCell ref="D3:D4"/>
    <mergeCell ref="E3:E4"/>
    <mergeCell ref="O3:O4"/>
    <mergeCell ref="N3:N4"/>
    <mergeCell ref="BR3:BS3"/>
    <mergeCell ref="BT3:BU3"/>
    <mergeCell ref="AX3:AY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P3:P4"/>
    <mergeCell ref="BP3:BQ3"/>
    <mergeCell ref="V3:V4"/>
    <mergeCell ref="X3:Y3"/>
    <mergeCell ref="Q3:Q4"/>
    <mergeCell ref="R3:R4"/>
    <mergeCell ref="S3:S4"/>
    <mergeCell ref="T3:T4"/>
    <mergeCell ref="BF3:BG3"/>
    <mergeCell ref="CJ3:CK3"/>
    <mergeCell ref="BX3:BY3"/>
    <mergeCell ref="BZ3:CA3"/>
    <mergeCell ref="CB3:CC3"/>
    <mergeCell ref="CD3:CE3"/>
    <mergeCell ref="CF3:CG3"/>
    <mergeCell ref="CH3:CI3"/>
    <mergeCell ref="D1:E1"/>
    <mergeCell ref="H3:H4"/>
    <mergeCell ref="F3:F4"/>
    <mergeCell ref="A3:B4"/>
    <mergeCell ref="BV3:BW3"/>
    <mergeCell ref="AZ3:BA3"/>
    <mergeCell ref="BB3:BC3"/>
    <mergeCell ref="BD3:BE3"/>
    <mergeCell ref="BH3:BI3"/>
    <mergeCell ref="BJ3:BK3"/>
    <mergeCell ref="BL3:BM3"/>
    <mergeCell ref="BN3:BO3"/>
    <mergeCell ref="G3:G4"/>
    <mergeCell ref="Z3:AA3"/>
    <mergeCell ref="K3:K4"/>
    <mergeCell ref="M3:M4"/>
  </mergeCells>
  <dataValidations count="1">
    <dataValidation type="list" allowBlank="1" showInputMessage="1" showErrorMessage="1" sqref="B150:B163 B103:B110 B113:B146 B43:B67 B70:B99 B11:B12 B14:B16" xr:uid="{652B6C61-6378-44C4-B4F6-BEAAE74FA009}">
      <formula1>"YES,NO"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 Conakry RN32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Luiz Shiaoi</dc:creator>
  <cp:lastModifiedBy>Anderson Luiz Shiaoi</cp:lastModifiedBy>
  <dcterms:created xsi:type="dcterms:W3CDTF">2023-11-14T22:48:15Z</dcterms:created>
  <dcterms:modified xsi:type="dcterms:W3CDTF">2025-12-18T19:25:36Z</dcterms:modified>
</cp:coreProperties>
</file>